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3395" windowHeight="7740"/>
  </bookViews>
  <sheets>
    <sheet name="C.2" sheetId="8" r:id="rId1"/>
    <sheet name="L.3" sheetId="9" r:id="rId2"/>
    <sheet name="L.4" sheetId="10" r:id="rId3"/>
    <sheet name="C.3.1" sheetId="11" r:id="rId4"/>
    <sheet name="C.4.1" sheetId="12" r:id="rId5"/>
    <sheet name="C.3.2" sheetId="13" r:id="rId6"/>
    <sheet name="C.4.2" sheetId="14" r:id="rId7"/>
    <sheet name="C.3.3" sheetId="15" r:id="rId8"/>
    <sheet name="C.4.3" sheetId="16" r:id="rId9"/>
    <sheet name="B.1" sheetId="1" r:id="rId10"/>
    <sheet name="B.2" sheetId="2" r:id="rId11"/>
    <sheet name="B.2.1" sheetId="3" r:id="rId12"/>
    <sheet name="B.2.2" sheetId="4" r:id="rId13"/>
    <sheet name="B.2.3" sheetId="5" r:id="rId14"/>
  </sheets>
  <definedNames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1" hidden="1">L.3!$Z$1:$Z$239</definedName>
  </definedNames>
  <calcPr calcId="145621"/>
</workbook>
</file>

<file path=xl/calcChain.xml><?xml version="1.0" encoding="utf-8"?>
<calcChain xmlns="http://schemas.openxmlformats.org/spreadsheetml/2006/main">
  <c r="H16" i="16" l="1"/>
  <c r="D16" i="16"/>
  <c r="I16" i="16"/>
  <c r="E16" i="16"/>
  <c r="J16" i="16"/>
  <c r="F16" i="16"/>
  <c r="K16" i="16"/>
  <c r="G16" i="16"/>
  <c r="C16" i="16"/>
  <c r="J8" i="16"/>
  <c r="F8" i="16"/>
  <c r="K8" i="16"/>
  <c r="H8" i="16"/>
  <c r="G8" i="16"/>
  <c r="D8" i="16"/>
  <c r="C8" i="16"/>
  <c r="I8" i="16"/>
  <c r="E8" i="16"/>
  <c r="J4" i="16"/>
  <c r="F4" i="16"/>
  <c r="K4" i="16"/>
  <c r="H4" i="16"/>
  <c r="G4" i="16"/>
  <c r="D4" i="16"/>
  <c r="C4" i="16"/>
  <c r="I4" i="16"/>
  <c r="I26" i="16" s="1"/>
  <c r="E4" i="16"/>
  <c r="Z20" i="15"/>
  <c r="Z19" i="15"/>
  <c r="Z18" i="15"/>
  <c r="Z17" i="15"/>
  <c r="Z16" i="15"/>
  <c r="Z15" i="15"/>
  <c r="Z14" i="15"/>
  <c r="Z13" i="15"/>
  <c r="Z12" i="15"/>
  <c r="Z11" i="15"/>
  <c r="Z10" i="15"/>
  <c r="Z9" i="15"/>
  <c r="Z8" i="15"/>
  <c r="Z7" i="15"/>
  <c r="Z6" i="15"/>
  <c r="Z5" i="15"/>
  <c r="Z4" i="15"/>
  <c r="K19" i="15"/>
  <c r="J19" i="15"/>
  <c r="I19" i="15"/>
  <c r="H19" i="15"/>
  <c r="G19" i="15"/>
  <c r="F19" i="15"/>
  <c r="E19" i="15"/>
  <c r="D19" i="15"/>
  <c r="C19" i="15"/>
  <c r="I16" i="14"/>
  <c r="E16" i="14"/>
  <c r="J16" i="14"/>
  <c r="F16" i="14"/>
  <c r="K16" i="14"/>
  <c r="H16" i="14"/>
  <c r="G16" i="14"/>
  <c r="D16" i="14"/>
  <c r="C16" i="14"/>
  <c r="J8" i="14"/>
  <c r="F8" i="14"/>
  <c r="K8" i="14"/>
  <c r="H8" i="14"/>
  <c r="G8" i="14"/>
  <c r="D8" i="14"/>
  <c r="C8" i="14"/>
  <c r="I8" i="14"/>
  <c r="E8" i="14"/>
  <c r="J4" i="14"/>
  <c r="F4" i="14"/>
  <c r="K4" i="14"/>
  <c r="H4" i="14"/>
  <c r="H26" i="14" s="1"/>
  <c r="G4" i="14"/>
  <c r="D4" i="14"/>
  <c r="D26" i="14" s="1"/>
  <c r="C4" i="14"/>
  <c r="I4" i="14"/>
  <c r="I26" i="14" s="1"/>
  <c r="E4" i="14"/>
  <c r="E26" i="14" s="1"/>
  <c r="Z20" i="13"/>
  <c r="Z19" i="13"/>
  <c r="Z18" i="13"/>
  <c r="Z17" i="13"/>
  <c r="Z16" i="13"/>
  <c r="Z15" i="13"/>
  <c r="Z14" i="13"/>
  <c r="Z13" i="13"/>
  <c r="Z12" i="13"/>
  <c r="Z11" i="13"/>
  <c r="Z10" i="13"/>
  <c r="Z9" i="13"/>
  <c r="Z8" i="13"/>
  <c r="Z7" i="13"/>
  <c r="Z6" i="13"/>
  <c r="Z5" i="13"/>
  <c r="Z4" i="13"/>
  <c r="K19" i="13"/>
  <c r="J19" i="13"/>
  <c r="I19" i="13"/>
  <c r="H19" i="13"/>
  <c r="G19" i="13"/>
  <c r="F19" i="13"/>
  <c r="E19" i="13"/>
  <c r="D19" i="13"/>
  <c r="C19" i="13"/>
  <c r="K16" i="12"/>
  <c r="J16" i="12"/>
  <c r="I16" i="12"/>
  <c r="H16" i="12"/>
  <c r="G16" i="12"/>
  <c r="F16" i="12"/>
  <c r="E16" i="12"/>
  <c r="D16" i="12"/>
  <c r="C16" i="12"/>
  <c r="H8" i="12"/>
  <c r="D8" i="12"/>
  <c r="K8" i="12"/>
  <c r="J8" i="12"/>
  <c r="I8" i="12"/>
  <c r="G8" i="12"/>
  <c r="F8" i="12"/>
  <c r="E8" i="12"/>
  <c r="C8" i="12"/>
  <c r="J4" i="12"/>
  <c r="J26" i="12" s="1"/>
  <c r="F4" i="12"/>
  <c r="F26" i="12" s="1"/>
  <c r="K4" i="12"/>
  <c r="K26" i="12" s="1"/>
  <c r="G4" i="12"/>
  <c r="G26" i="12" s="1"/>
  <c r="C4" i="12"/>
  <c r="C26" i="12" s="1"/>
  <c r="H4" i="12"/>
  <c r="D4" i="12"/>
  <c r="I4" i="12"/>
  <c r="I26" i="12" s="1"/>
  <c r="E4" i="12"/>
  <c r="E26" i="12" s="1"/>
  <c r="Z20" i="11"/>
  <c r="Z19" i="11"/>
  <c r="Z18" i="11"/>
  <c r="Z17" i="11"/>
  <c r="Z16" i="11"/>
  <c r="Z15" i="11"/>
  <c r="Z14" i="11"/>
  <c r="Z13" i="11"/>
  <c r="Z12" i="11"/>
  <c r="Z11" i="11"/>
  <c r="Z10" i="11"/>
  <c r="Z9" i="11"/>
  <c r="Z8" i="11"/>
  <c r="Z7" i="11"/>
  <c r="Z6" i="11"/>
  <c r="Z5" i="11"/>
  <c r="K19" i="11"/>
  <c r="J19" i="11"/>
  <c r="I19" i="11"/>
  <c r="H19" i="11"/>
  <c r="G19" i="11"/>
  <c r="F19" i="11"/>
  <c r="E19" i="11"/>
  <c r="D19" i="11"/>
  <c r="C19" i="11"/>
  <c r="Z4" i="11"/>
  <c r="K16" i="10"/>
  <c r="J16" i="10"/>
  <c r="I16" i="10"/>
  <c r="H16" i="10"/>
  <c r="G16" i="10"/>
  <c r="F16" i="10"/>
  <c r="E16" i="10"/>
  <c r="D16" i="10"/>
  <c r="C16" i="10"/>
  <c r="H8" i="10"/>
  <c r="D8" i="10"/>
  <c r="K8" i="10"/>
  <c r="J8" i="10"/>
  <c r="I8" i="10"/>
  <c r="G8" i="10"/>
  <c r="F8" i="10"/>
  <c r="E8" i="10"/>
  <c r="C8" i="10"/>
  <c r="J4" i="10"/>
  <c r="J26" i="10" s="1"/>
  <c r="F4" i="10"/>
  <c r="F26" i="10" s="1"/>
  <c r="K4" i="10"/>
  <c r="K26" i="10" s="1"/>
  <c r="G4" i="10"/>
  <c r="G26" i="10" s="1"/>
  <c r="C4" i="10"/>
  <c r="C26" i="10" s="1"/>
  <c r="H4" i="10"/>
  <c r="H26" i="10" s="1"/>
  <c r="D4" i="10"/>
  <c r="D26" i="10" s="1"/>
  <c r="I4" i="10"/>
  <c r="I26" i="10" s="1"/>
  <c r="E4" i="10"/>
  <c r="E26" i="10" s="1"/>
  <c r="Z20" i="9"/>
  <c r="Z19" i="9"/>
  <c r="Z18" i="9"/>
  <c r="Z17" i="9"/>
  <c r="Z16" i="9"/>
  <c r="Z15" i="9"/>
  <c r="Z14" i="9"/>
  <c r="Z13" i="9"/>
  <c r="Z12" i="9"/>
  <c r="Z11" i="9"/>
  <c r="Z10" i="9"/>
  <c r="Z9" i="9"/>
  <c r="Z8" i="9"/>
  <c r="Z7" i="9"/>
  <c r="Z6" i="9"/>
  <c r="K20" i="9"/>
  <c r="K26" i="9" s="1"/>
  <c r="J20" i="9"/>
  <c r="J26" i="9" s="1"/>
  <c r="I20" i="9"/>
  <c r="I26" i="9" s="1"/>
  <c r="H20" i="9"/>
  <c r="H26" i="9" s="1"/>
  <c r="G20" i="9"/>
  <c r="G26" i="9" s="1"/>
  <c r="F20" i="9"/>
  <c r="F26" i="9" s="1"/>
  <c r="E20" i="9"/>
  <c r="E26" i="9" s="1"/>
  <c r="D20" i="9"/>
  <c r="D26" i="9" s="1"/>
  <c r="C20" i="9"/>
  <c r="C26" i="9" s="1"/>
  <c r="Z5" i="9"/>
  <c r="Z4" i="9"/>
  <c r="K4" i="8"/>
  <c r="K15" i="8"/>
  <c r="J15" i="8"/>
  <c r="I15" i="8"/>
  <c r="H15" i="8"/>
  <c r="G15" i="8"/>
  <c r="F15" i="8"/>
  <c r="E15" i="8"/>
  <c r="D15" i="8"/>
  <c r="C15" i="8"/>
  <c r="J4" i="8"/>
  <c r="I4" i="8"/>
  <c r="G4" i="8"/>
  <c r="F4" i="8"/>
  <c r="E4" i="8"/>
  <c r="C4" i="8"/>
  <c r="M81" i="5"/>
  <c r="L81" i="5"/>
  <c r="K81" i="5"/>
  <c r="J81" i="5"/>
  <c r="I81" i="5"/>
  <c r="H81" i="5"/>
  <c r="G81" i="5"/>
  <c r="F81" i="5"/>
  <c r="E81" i="5"/>
  <c r="M78" i="5"/>
  <c r="L78" i="5"/>
  <c r="K78" i="5"/>
  <c r="J78" i="5"/>
  <c r="I78" i="5"/>
  <c r="H78" i="5"/>
  <c r="G78" i="5"/>
  <c r="F78" i="5"/>
  <c r="E78" i="5"/>
  <c r="M77" i="5"/>
  <c r="L77" i="5"/>
  <c r="K77" i="5"/>
  <c r="J77" i="5"/>
  <c r="I77" i="5"/>
  <c r="H77" i="5"/>
  <c r="G77" i="5"/>
  <c r="F77" i="5"/>
  <c r="E77" i="5"/>
  <c r="M73" i="5"/>
  <c r="L73" i="5"/>
  <c r="K73" i="5"/>
  <c r="J73" i="5"/>
  <c r="I73" i="5"/>
  <c r="H73" i="5"/>
  <c r="G73" i="5"/>
  <c r="F73" i="5"/>
  <c r="E73" i="5"/>
  <c r="M68" i="5"/>
  <c r="L68" i="5"/>
  <c r="K68" i="5"/>
  <c r="J68" i="5"/>
  <c r="I68" i="5"/>
  <c r="H68" i="5"/>
  <c r="G68" i="5"/>
  <c r="F68" i="5"/>
  <c r="E68" i="5"/>
  <c r="M65" i="5"/>
  <c r="L65" i="5"/>
  <c r="K65" i="5"/>
  <c r="J65" i="5"/>
  <c r="I65" i="5"/>
  <c r="H65" i="5"/>
  <c r="G65" i="5"/>
  <c r="F65" i="5"/>
  <c r="E65" i="5"/>
  <c r="M64" i="5"/>
  <c r="L64" i="5"/>
  <c r="K64" i="5"/>
  <c r="J64" i="5"/>
  <c r="I64" i="5"/>
  <c r="H64" i="5"/>
  <c r="G64" i="5"/>
  <c r="F64" i="5"/>
  <c r="E64" i="5"/>
  <c r="L59" i="5"/>
  <c r="L51" i="5" s="1"/>
  <c r="M59" i="5"/>
  <c r="K59" i="5"/>
  <c r="J59" i="5"/>
  <c r="I59" i="5"/>
  <c r="H59" i="5"/>
  <c r="G59" i="5"/>
  <c r="F59" i="5"/>
  <c r="E59" i="5"/>
  <c r="M56" i="5"/>
  <c r="L56" i="5"/>
  <c r="K56" i="5"/>
  <c r="J56" i="5"/>
  <c r="I56" i="5"/>
  <c r="H56" i="5"/>
  <c r="G56" i="5"/>
  <c r="F56" i="5"/>
  <c r="E56" i="5"/>
  <c r="M53" i="5"/>
  <c r="L53" i="5"/>
  <c r="K53" i="5"/>
  <c r="J53" i="5"/>
  <c r="I53" i="5"/>
  <c r="H53" i="5"/>
  <c r="G53" i="5"/>
  <c r="F53" i="5"/>
  <c r="E53" i="5"/>
  <c r="M52" i="5"/>
  <c r="L52" i="5"/>
  <c r="K52" i="5"/>
  <c r="J52" i="5"/>
  <c r="I52" i="5"/>
  <c r="H52" i="5"/>
  <c r="G52" i="5"/>
  <c r="F52" i="5"/>
  <c r="E52" i="5"/>
  <c r="M51" i="5"/>
  <c r="K51" i="5"/>
  <c r="J51" i="5"/>
  <c r="I51" i="5"/>
  <c r="H51" i="5"/>
  <c r="G51" i="5"/>
  <c r="F51" i="5"/>
  <c r="E51" i="5"/>
  <c r="M47" i="5"/>
  <c r="L47" i="5"/>
  <c r="K47" i="5"/>
  <c r="J47" i="5"/>
  <c r="I47" i="5"/>
  <c r="H47" i="5"/>
  <c r="G47" i="5"/>
  <c r="F47" i="5"/>
  <c r="E47" i="5"/>
  <c r="J8" i="5"/>
  <c r="F8" i="5"/>
  <c r="M8" i="5"/>
  <c r="L8" i="5"/>
  <c r="K8" i="5"/>
  <c r="I8" i="5"/>
  <c r="H8" i="5"/>
  <c r="G8" i="5"/>
  <c r="E8" i="5"/>
  <c r="L5" i="5"/>
  <c r="L4" i="5" s="1"/>
  <c r="L92" i="5" s="1"/>
  <c r="H5" i="5"/>
  <c r="H4" i="5" s="1"/>
  <c r="H92" i="5" s="1"/>
  <c r="M5" i="5"/>
  <c r="M4" i="5" s="1"/>
  <c r="M92" i="5" s="1"/>
  <c r="K5" i="5"/>
  <c r="K4" i="5" s="1"/>
  <c r="K92" i="5" s="1"/>
  <c r="I5" i="5"/>
  <c r="I4" i="5" s="1"/>
  <c r="I92" i="5" s="1"/>
  <c r="G5" i="5"/>
  <c r="G4" i="5" s="1"/>
  <c r="G92" i="5" s="1"/>
  <c r="E5" i="5"/>
  <c r="E4" i="5" s="1"/>
  <c r="E92" i="5" s="1"/>
  <c r="J5" i="5"/>
  <c r="J4" i="5" s="1"/>
  <c r="J92" i="5" s="1"/>
  <c r="F5" i="5"/>
  <c r="F4" i="5" s="1"/>
  <c r="F92" i="5" s="1"/>
  <c r="K81" i="4"/>
  <c r="G81" i="4"/>
  <c r="L81" i="4"/>
  <c r="J81" i="4"/>
  <c r="H81" i="4"/>
  <c r="F81" i="4"/>
  <c r="M81" i="4"/>
  <c r="I81" i="4"/>
  <c r="E81" i="4"/>
  <c r="J78" i="4"/>
  <c r="J77" i="4" s="1"/>
  <c r="F78" i="4"/>
  <c r="F77" i="4" s="1"/>
  <c r="K78" i="4"/>
  <c r="K77" i="4" s="1"/>
  <c r="G78" i="4"/>
  <c r="G77" i="4" s="1"/>
  <c r="M78" i="4"/>
  <c r="L78" i="4"/>
  <c r="L77" i="4" s="1"/>
  <c r="I78" i="4"/>
  <c r="H78" i="4"/>
  <c r="H77" i="4" s="1"/>
  <c r="E78" i="4"/>
  <c r="M77" i="4"/>
  <c r="I77" i="4"/>
  <c r="E77" i="4"/>
  <c r="J73" i="4"/>
  <c r="F73" i="4"/>
  <c r="K73" i="4"/>
  <c r="G73" i="4"/>
  <c r="M73" i="4"/>
  <c r="L73" i="4"/>
  <c r="I73" i="4"/>
  <c r="H73" i="4"/>
  <c r="E73" i="4"/>
  <c r="J68" i="4"/>
  <c r="F68" i="4"/>
  <c r="K68" i="4"/>
  <c r="G68" i="4"/>
  <c r="M68" i="4"/>
  <c r="L68" i="4"/>
  <c r="I68" i="4"/>
  <c r="H68" i="4"/>
  <c r="E68" i="4"/>
  <c r="M65" i="4"/>
  <c r="M64" i="4" s="1"/>
  <c r="I65" i="4"/>
  <c r="I64" i="4" s="1"/>
  <c r="E65" i="4"/>
  <c r="E64" i="4" s="1"/>
  <c r="J65" i="4"/>
  <c r="J64" i="4" s="1"/>
  <c r="F65" i="4"/>
  <c r="F64" i="4" s="1"/>
  <c r="L65" i="4"/>
  <c r="K65" i="4"/>
  <c r="H65" i="4"/>
  <c r="G65" i="4"/>
  <c r="G64" i="4" s="1"/>
  <c r="L64" i="4"/>
  <c r="H64" i="4"/>
  <c r="K59" i="4"/>
  <c r="G59" i="4"/>
  <c r="L59" i="4"/>
  <c r="H59" i="4"/>
  <c r="M59" i="4"/>
  <c r="J59" i="4"/>
  <c r="I59" i="4"/>
  <c r="F59" i="4"/>
  <c r="E59" i="4"/>
  <c r="J56" i="4"/>
  <c r="F56" i="4"/>
  <c r="K56" i="4"/>
  <c r="G56" i="4"/>
  <c r="M56" i="4"/>
  <c r="L56" i="4"/>
  <c r="I56" i="4"/>
  <c r="H56" i="4"/>
  <c r="E56" i="4"/>
  <c r="M53" i="4"/>
  <c r="M52" i="4" s="1"/>
  <c r="M51" i="4" s="1"/>
  <c r="I53" i="4"/>
  <c r="I52" i="4" s="1"/>
  <c r="I51" i="4" s="1"/>
  <c r="E53" i="4"/>
  <c r="E52" i="4" s="1"/>
  <c r="E51" i="4" s="1"/>
  <c r="J53" i="4"/>
  <c r="J52" i="4" s="1"/>
  <c r="J51" i="4" s="1"/>
  <c r="F53" i="4"/>
  <c r="F52" i="4" s="1"/>
  <c r="F51" i="4" s="1"/>
  <c r="L53" i="4"/>
  <c r="K53" i="4"/>
  <c r="H53" i="4"/>
  <c r="G53" i="4"/>
  <c r="G52" i="4" s="1"/>
  <c r="G51" i="4" s="1"/>
  <c r="L52" i="4"/>
  <c r="L51" i="4" s="1"/>
  <c r="H52" i="4"/>
  <c r="J47" i="4"/>
  <c r="F47" i="4"/>
  <c r="K47" i="4"/>
  <c r="K4" i="4" s="1"/>
  <c r="G47" i="4"/>
  <c r="G4" i="4" s="1"/>
  <c r="M47" i="4"/>
  <c r="L47" i="4"/>
  <c r="I47" i="4"/>
  <c r="H47" i="4"/>
  <c r="E47" i="4"/>
  <c r="J8" i="4"/>
  <c r="F8" i="4"/>
  <c r="M8" i="4"/>
  <c r="L8" i="4"/>
  <c r="K8" i="4"/>
  <c r="I8" i="4"/>
  <c r="H8" i="4"/>
  <c r="G8" i="4"/>
  <c r="E8" i="4"/>
  <c r="L5" i="4"/>
  <c r="L4" i="4" s="1"/>
  <c r="L92" i="4" s="1"/>
  <c r="H5" i="4"/>
  <c r="H4" i="4" s="1"/>
  <c r="M5" i="4"/>
  <c r="M4" i="4" s="1"/>
  <c r="M92" i="4" s="1"/>
  <c r="I5" i="4"/>
  <c r="I4" i="4" s="1"/>
  <c r="I92" i="4" s="1"/>
  <c r="E5" i="4"/>
  <c r="E4" i="4" s="1"/>
  <c r="E92" i="4" s="1"/>
  <c r="K5" i="4"/>
  <c r="J5" i="4"/>
  <c r="J4" i="4" s="1"/>
  <c r="J92" i="4" s="1"/>
  <c r="G5" i="4"/>
  <c r="F5" i="4"/>
  <c r="F4" i="4" s="1"/>
  <c r="F92" i="4" s="1"/>
  <c r="K81" i="3"/>
  <c r="G81" i="3"/>
  <c r="L81" i="3"/>
  <c r="J81" i="3"/>
  <c r="H81" i="3"/>
  <c r="F81" i="3"/>
  <c r="M81" i="3"/>
  <c r="I81" i="3"/>
  <c r="E81" i="3"/>
  <c r="J78" i="3"/>
  <c r="J77" i="3" s="1"/>
  <c r="F78" i="3"/>
  <c r="F77" i="3" s="1"/>
  <c r="M78" i="3"/>
  <c r="M77" i="3" s="1"/>
  <c r="K78" i="3"/>
  <c r="K77" i="3" s="1"/>
  <c r="I78" i="3"/>
  <c r="I77" i="3" s="1"/>
  <c r="G78" i="3"/>
  <c r="G77" i="3" s="1"/>
  <c r="E78" i="3"/>
  <c r="E77" i="3" s="1"/>
  <c r="L78" i="3"/>
  <c r="L77" i="3" s="1"/>
  <c r="H78" i="3"/>
  <c r="H77" i="3" s="1"/>
  <c r="J73" i="3"/>
  <c r="J51" i="3" s="1"/>
  <c r="F73" i="3"/>
  <c r="F51" i="3" s="1"/>
  <c r="M73" i="3"/>
  <c r="M51" i="3" s="1"/>
  <c r="K73" i="3"/>
  <c r="I73" i="3"/>
  <c r="I51" i="3" s="1"/>
  <c r="G73" i="3"/>
  <c r="E73" i="3"/>
  <c r="E51" i="3" s="1"/>
  <c r="L73" i="3"/>
  <c r="H73" i="3"/>
  <c r="K68" i="3"/>
  <c r="K64" i="3" s="1"/>
  <c r="G68" i="3"/>
  <c r="G64" i="3" s="1"/>
  <c r="G51" i="3" s="1"/>
  <c r="M68" i="3"/>
  <c r="L68" i="3"/>
  <c r="J68" i="3"/>
  <c r="I68" i="3"/>
  <c r="H68" i="3"/>
  <c r="F68" i="3"/>
  <c r="E68" i="3"/>
  <c r="M65" i="3"/>
  <c r="L65" i="3"/>
  <c r="K65" i="3"/>
  <c r="J65" i="3"/>
  <c r="I65" i="3"/>
  <c r="H65" i="3"/>
  <c r="G65" i="3"/>
  <c r="F65" i="3"/>
  <c r="E65" i="3"/>
  <c r="M64" i="3"/>
  <c r="L64" i="3"/>
  <c r="J64" i="3"/>
  <c r="I64" i="3"/>
  <c r="H64" i="3"/>
  <c r="F64" i="3"/>
  <c r="E64" i="3"/>
  <c r="M59" i="3"/>
  <c r="L59" i="3"/>
  <c r="K59" i="3"/>
  <c r="J59" i="3"/>
  <c r="I59" i="3"/>
  <c r="H59" i="3"/>
  <c r="G59" i="3"/>
  <c r="F59" i="3"/>
  <c r="E59" i="3"/>
  <c r="M56" i="3"/>
  <c r="L56" i="3"/>
  <c r="K56" i="3"/>
  <c r="J56" i="3"/>
  <c r="I56" i="3"/>
  <c r="H56" i="3"/>
  <c r="G56" i="3"/>
  <c r="F56" i="3"/>
  <c r="E56" i="3"/>
  <c r="M53" i="3"/>
  <c r="L53" i="3"/>
  <c r="K53" i="3"/>
  <c r="J53" i="3"/>
  <c r="I53" i="3"/>
  <c r="H53" i="3"/>
  <c r="G53" i="3"/>
  <c r="F53" i="3"/>
  <c r="E53" i="3"/>
  <c r="M52" i="3"/>
  <c r="L52" i="3"/>
  <c r="K52" i="3"/>
  <c r="J52" i="3"/>
  <c r="I52" i="3"/>
  <c r="H52" i="3"/>
  <c r="G52" i="3"/>
  <c r="F52" i="3"/>
  <c r="E52" i="3"/>
  <c r="L51" i="3"/>
  <c r="H51" i="3"/>
  <c r="M47" i="3"/>
  <c r="L47" i="3"/>
  <c r="K47" i="3"/>
  <c r="J47" i="3"/>
  <c r="I47" i="3"/>
  <c r="H47" i="3"/>
  <c r="G47" i="3"/>
  <c r="F47" i="3"/>
  <c r="E47" i="3"/>
  <c r="J8" i="3"/>
  <c r="F8" i="3"/>
  <c r="M8" i="3"/>
  <c r="L8" i="3"/>
  <c r="K8" i="3"/>
  <c r="I8" i="3"/>
  <c r="H8" i="3"/>
  <c r="G8" i="3"/>
  <c r="E8" i="3"/>
  <c r="L5" i="3"/>
  <c r="L4" i="3" s="1"/>
  <c r="L92" i="3" s="1"/>
  <c r="H5" i="3"/>
  <c r="H4" i="3" s="1"/>
  <c r="H92" i="3" s="1"/>
  <c r="M5" i="3"/>
  <c r="M4" i="3" s="1"/>
  <c r="M92" i="3" s="1"/>
  <c r="K5" i="3"/>
  <c r="K4" i="3" s="1"/>
  <c r="I5" i="3"/>
  <c r="I4" i="3" s="1"/>
  <c r="I92" i="3" s="1"/>
  <c r="G5" i="3"/>
  <c r="G4" i="3" s="1"/>
  <c r="G92" i="3" s="1"/>
  <c r="E5" i="3"/>
  <c r="E4" i="3" s="1"/>
  <c r="E92" i="3" s="1"/>
  <c r="J5" i="3"/>
  <c r="F5" i="3"/>
  <c r="F4" i="3" s="1"/>
  <c r="F92" i="3" s="1"/>
  <c r="K81" i="2"/>
  <c r="G81" i="2"/>
  <c r="L81" i="2"/>
  <c r="J81" i="2"/>
  <c r="H81" i="2"/>
  <c r="F81" i="2"/>
  <c r="M81" i="2"/>
  <c r="I81" i="2"/>
  <c r="E81" i="2"/>
  <c r="J78" i="2"/>
  <c r="J77" i="2" s="1"/>
  <c r="F78" i="2"/>
  <c r="F77" i="2" s="1"/>
  <c r="M78" i="2"/>
  <c r="M77" i="2" s="1"/>
  <c r="K78" i="2"/>
  <c r="I78" i="2"/>
  <c r="I77" i="2" s="1"/>
  <c r="G78" i="2"/>
  <c r="E78" i="2"/>
  <c r="E77" i="2" s="1"/>
  <c r="L78" i="2"/>
  <c r="L77" i="2" s="1"/>
  <c r="H78" i="2"/>
  <c r="J73" i="2"/>
  <c r="F73" i="2"/>
  <c r="M73" i="2"/>
  <c r="K73" i="2"/>
  <c r="I73" i="2"/>
  <c r="G73" i="2"/>
  <c r="E73" i="2"/>
  <c r="L73" i="2"/>
  <c r="H73" i="2"/>
  <c r="J68" i="2"/>
  <c r="F68" i="2"/>
  <c r="M68" i="2"/>
  <c r="K68" i="2"/>
  <c r="I68" i="2"/>
  <c r="G68" i="2"/>
  <c r="E68" i="2"/>
  <c r="L68" i="2"/>
  <c r="H68" i="2"/>
  <c r="M65" i="2"/>
  <c r="I65" i="2"/>
  <c r="E65" i="2"/>
  <c r="L65" i="2"/>
  <c r="L64" i="2" s="1"/>
  <c r="J65" i="2"/>
  <c r="J64" i="2" s="1"/>
  <c r="H65" i="2"/>
  <c r="H64" i="2" s="1"/>
  <c r="F65" i="2"/>
  <c r="F64" i="2" s="1"/>
  <c r="K65" i="2"/>
  <c r="G65" i="2"/>
  <c r="G64" i="2" s="1"/>
  <c r="K59" i="2"/>
  <c r="G59" i="2"/>
  <c r="G51" i="2" s="1"/>
  <c r="L59" i="2"/>
  <c r="L51" i="2" s="1"/>
  <c r="J59" i="2"/>
  <c r="H59" i="2"/>
  <c r="H51" i="2" s="1"/>
  <c r="F59" i="2"/>
  <c r="M59" i="2"/>
  <c r="I59" i="2"/>
  <c r="E59" i="2"/>
  <c r="M56" i="2"/>
  <c r="L56" i="2"/>
  <c r="K56" i="2"/>
  <c r="J56" i="2"/>
  <c r="I56" i="2"/>
  <c r="H56" i="2"/>
  <c r="G56" i="2"/>
  <c r="F56" i="2"/>
  <c r="E56" i="2"/>
  <c r="M53" i="2"/>
  <c r="L53" i="2"/>
  <c r="K53" i="2"/>
  <c r="J53" i="2"/>
  <c r="I53" i="2"/>
  <c r="H53" i="2"/>
  <c r="G53" i="2"/>
  <c r="F53" i="2"/>
  <c r="E53" i="2"/>
  <c r="M52" i="2"/>
  <c r="L52" i="2"/>
  <c r="K52" i="2"/>
  <c r="J52" i="2"/>
  <c r="I52" i="2"/>
  <c r="H52" i="2"/>
  <c r="G52" i="2"/>
  <c r="F52" i="2"/>
  <c r="E52" i="2"/>
  <c r="M47" i="2"/>
  <c r="L47" i="2"/>
  <c r="K47" i="2"/>
  <c r="J47" i="2"/>
  <c r="I47" i="2"/>
  <c r="H47" i="2"/>
  <c r="G47" i="2"/>
  <c r="F47" i="2"/>
  <c r="E47" i="2"/>
  <c r="J8" i="2"/>
  <c r="F8" i="2"/>
  <c r="M8" i="2"/>
  <c r="L8" i="2"/>
  <c r="K8" i="2"/>
  <c r="I8" i="2"/>
  <c r="H8" i="2"/>
  <c r="G8" i="2"/>
  <c r="E8" i="2"/>
  <c r="L5" i="2"/>
  <c r="L4" i="2" s="1"/>
  <c r="L92" i="2" s="1"/>
  <c r="H5" i="2"/>
  <c r="H4" i="2" s="1"/>
  <c r="M5" i="2"/>
  <c r="M4" i="2" s="1"/>
  <c r="I5" i="2"/>
  <c r="I4" i="2" s="1"/>
  <c r="E5" i="2"/>
  <c r="E4" i="2" s="1"/>
  <c r="K5" i="2"/>
  <c r="J5" i="2"/>
  <c r="J4" i="2" s="1"/>
  <c r="G5" i="2"/>
  <c r="F5" i="2"/>
  <c r="F4" i="2" s="1"/>
  <c r="K4" i="2"/>
  <c r="G4" i="2"/>
  <c r="J36" i="1"/>
  <c r="F36" i="1"/>
  <c r="K36" i="1"/>
  <c r="G36" i="1"/>
  <c r="M36" i="1"/>
  <c r="L36" i="1"/>
  <c r="I36" i="1"/>
  <c r="H36" i="1"/>
  <c r="E36" i="1"/>
  <c r="L31" i="1"/>
  <c r="H31" i="1"/>
  <c r="M31" i="1"/>
  <c r="J31" i="1"/>
  <c r="I31" i="1"/>
  <c r="F31" i="1"/>
  <c r="E31" i="1"/>
  <c r="K31" i="1"/>
  <c r="G31" i="1"/>
  <c r="L21" i="1"/>
  <c r="H21" i="1"/>
  <c r="M21" i="1"/>
  <c r="J21" i="1"/>
  <c r="I21" i="1"/>
  <c r="F21" i="1"/>
  <c r="E21" i="1"/>
  <c r="K21" i="1"/>
  <c r="G21" i="1"/>
  <c r="M10" i="1"/>
  <c r="M9" i="1" s="1"/>
  <c r="I10" i="1"/>
  <c r="I9" i="1" s="1"/>
  <c r="E10" i="1"/>
  <c r="E9" i="1" s="1"/>
  <c r="K10" i="1"/>
  <c r="K9" i="1" s="1"/>
  <c r="J10" i="1"/>
  <c r="J9" i="1" s="1"/>
  <c r="G10" i="1"/>
  <c r="G9" i="1" s="1"/>
  <c r="F10" i="1"/>
  <c r="F9" i="1" s="1"/>
  <c r="L10" i="1"/>
  <c r="L9" i="1" s="1"/>
  <c r="H10" i="1"/>
  <c r="H9" i="1" s="1"/>
  <c r="L4" i="1"/>
  <c r="L40" i="1" s="1"/>
  <c r="H4" i="1"/>
  <c r="H40" i="1" s="1"/>
  <c r="M4" i="1"/>
  <c r="M40" i="1" s="1"/>
  <c r="J4" i="1"/>
  <c r="J40" i="1" s="1"/>
  <c r="I4" i="1"/>
  <c r="I40" i="1" s="1"/>
  <c r="F4" i="1"/>
  <c r="F40" i="1" s="1"/>
  <c r="E4" i="1"/>
  <c r="E40" i="1" s="1"/>
  <c r="K4" i="1"/>
  <c r="G4" i="1"/>
  <c r="D29" i="9" l="1"/>
  <c r="D30" i="9" s="1"/>
  <c r="D29" i="10"/>
  <c r="H29" i="9"/>
  <c r="H30" i="9" s="1"/>
  <c r="H29" i="10"/>
  <c r="F30" i="9"/>
  <c r="D26" i="12"/>
  <c r="H26" i="12"/>
  <c r="C26" i="14"/>
  <c r="G26" i="14"/>
  <c r="K26" i="14"/>
  <c r="F26" i="14"/>
  <c r="J26" i="14"/>
  <c r="C26" i="16"/>
  <c r="G26" i="16"/>
  <c r="K26" i="16"/>
  <c r="F26" i="16"/>
  <c r="J26" i="16"/>
  <c r="E29" i="9"/>
  <c r="E29" i="10"/>
  <c r="I29" i="9"/>
  <c r="I29" i="10"/>
  <c r="I30" i="10" s="1"/>
  <c r="C30" i="9"/>
  <c r="K30" i="9"/>
  <c r="D30" i="10"/>
  <c r="H30" i="10"/>
  <c r="K30" i="10"/>
  <c r="D26" i="16"/>
  <c r="H26" i="16"/>
  <c r="F29" i="10"/>
  <c r="F30" i="10" s="1"/>
  <c r="F29" i="9"/>
  <c r="J29" i="10"/>
  <c r="J30" i="10" s="1"/>
  <c r="J29" i="9"/>
  <c r="J30" i="9" s="1"/>
  <c r="E30" i="10"/>
  <c r="E26" i="16"/>
  <c r="C29" i="10"/>
  <c r="C30" i="10" s="1"/>
  <c r="C29" i="9"/>
  <c r="G29" i="10"/>
  <c r="G30" i="10" s="1"/>
  <c r="G29" i="9"/>
  <c r="G30" i="9" s="1"/>
  <c r="K29" i="10"/>
  <c r="K29" i="9"/>
  <c r="E30" i="9"/>
  <c r="I30" i="9"/>
  <c r="D4" i="8"/>
  <c r="H4" i="8"/>
  <c r="F51" i="2"/>
  <c r="F92" i="2" s="1"/>
  <c r="J51" i="2"/>
  <c r="J92" i="2" s="1"/>
  <c r="K64" i="2"/>
  <c r="H77" i="2"/>
  <c r="G77" i="2"/>
  <c r="G92" i="2" s="1"/>
  <c r="K77" i="2"/>
  <c r="J4" i="3"/>
  <c r="J92" i="3" s="1"/>
  <c r="G92" i="4"/>
  <c r="K92" i="4"/>
  <c r="H51" i="4"/>
  <c r="K52" i="4"/>
  <c r="K51" i="4" s="1"/>
  <c r="K64" i="4"/>
  <c r="K92" i="2"/>
  <c r="K51" i="3"/>
  <c r="H92" i="4"/>
  <c r="G40" i="1"/>
  <c r="K40" i="1"/>
  <c r="M92" i="2"/>
  <c r="H92" i="2"/>
  <c r="K51" i="2"/>
  <c r="E64" i="2"/>
  <c r="E51" i="2" s="1"/>
  <c r="E92" i="2" s="1"/>
  <c r="I64" i="2"/>
  <c r="I51" i="2" s="1"/>
  <c r="I92" i="2" s="1"/>
  <c r="M64" i="2"/>
  <c r="M51" i="2" s="1"/>
  <c r="K92" i="3"/>
</calcChain>
</file>

<file path=xl/sharedStrings.xml><?xml version="1.0" encoding="utf-8"?>
<sst xmlns="http://schemas.openxmlformats.org/spreadsheetml/2006/main" count="6501" uniqueCount="184">
  <si>
    <t/>
  </si>
  <si>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</si>
  <si>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</si>
  <si>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</si>
  <si>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</si>
  <si>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</si>
  <si>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</si>
  <si>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Tax receipts</t>
  </si>
  <si>
    <t>Section number:</t>
  </si>
  <si>
    <t>Casino taxes</t>
  </si>
  <si>
    <t>Horse racing taxes</t>
  </si>
  <si>
    <t>Sub-section</t>
  </si>
  <si>
    <t>Liquor licences</t>
  </si>
  <si>
    <t>Motor vehicle licences</t>
  </si>
  <si>
    <t>TabChap</t>
  </si>
  <si>
    <t>Sales of goods and services other than capital assets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</si>
  <si>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</si>
  <si>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</si>
  <si>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</si>
  <si>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</si>
  <si>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</si>
  <si>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</si>
  <si>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</si>
  <si>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</si>
  <si>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</si>
  <si>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</si>
  <si>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Higher education institutions</t>
  </si>
  <si>
    <t>Foreign governments</t>
  </si>
  <si>
    <t>International organisations</t>
  </si>
  <si>
    <t>Public corporations and private enterprises</t>
  </si>
  <si>
    <t>Households and non-profit institutions</t>
  </si>
  <si>
    <t>Fines, penalties and forfeits</t>
  </si>
  <si>
    <t>Interest, dividends and rent on land</t>
  </si>
  <si>
    <t>Interest</t>
  </si>
  <si>
    <t xml:space="preserve">Dividends </t>
  </si>
  <si>
    <t>Rent on land</t>
  </si>
  <si>
    <t>Sales of capital assets</t>
  </si>
  <si>
    <t>Land and sub-soil assets</t>
  </si>
  <si>
    <t>Other capital assets</t>
  </si>
  <si>
    <t>Transactions in financial assets and liabilities</t>
  </si>
  <si>
    <t>Total departmental receipts</t>
  </si>
  <si>
    <t>Current payments</t>
  </si>
  <si>
    <t xml:space="preserve">Compensation of employees </t>
  </si>
  <si>
    <t>Salaries and wages</t>
  </si>
  <si>
    <t>Social contributions</t>
  </si>
  <si>
    <t xml:space="preserve">Goods and services 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</si>
  <si>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</si>
  <si>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</si>
  <si>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</si>
  <si>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</si>
  <si>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</si>
  <si>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</si>
  <si>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</si>
  <si>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</si>
  <si>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</si>
  <si>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</si>
  <si>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</si>
  <si>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</si>
  <si>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</si>
  <si>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</si>
  <si>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</si>
  <si>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</si>
  <si>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</si>
  <si>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</si>
  <si>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</si>
  <si>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</si>
  <si>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</si>
  <si>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</si>
  <si>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</si>
  <si>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</si>
  <si>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</si>
  <si>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</si>
  <si>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</si>
  <si>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</si>
  <si>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</si>
  <si>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</si>
  <si>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</si>
  <si>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</si>
  <si>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</si>
  <si>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</si>
  <si>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</si>
  <si>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</si>
  <si>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</si>
  <si>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</si>
  <si>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 xml:space="preserve">Interest and rent on land </t>
  </si>
  <si>
    <t>Transfers and subsidies</t>
  </si>
  <si>
    <t xml:space="preserve">Provinces and municipalities </t>
  </si>
  <si>
    <t>Provinces</t>
  </si>
  <si>
    <t>Provincial Revenue Funds</t>
  </si>
  <si>
    <t>Provincial agencies and funds</t>
  </si>
  <si>
    <t>Municipalities</t>
  </si>
  <si>
    <t>Municipal agencies and funds</t>
  </si>
  <si>
    <t>Departmental agencies and accounts</t>
  </si>
  <si>
    <t>Social security funds</t>
  </si>
  <si>
    <t>Provide list of entities receiving transfers</t>
  </si>
  <si>
    <t>Foreign governments and international organisations</t>
  </si>
  <si>
    <t>Public corporations</t>
  </si>
  <si>
    <t>Subsidies on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</si>
  <si>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</si>
  <si>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</si>
  <si>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</si>
  <si>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</si>
  <si>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</si>
  <si>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</si>
  <si>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</si>
  <si>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</si>
  <si>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</si>
  <si>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</si>
  <si>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</si>
  <si>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</si>
  <si>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</si>
  <si>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Heritage Assets</t>
  </si>
  <si>
    <t>Specialised military assets</t>
  </si>
  <si>
    <t>Biological assets</t>
  </si>
  <si>
    <t>Software and other intangible assets</t>
  </si>
  <si>
    <t>Payments for financial assets</t>
  </si>
  <si>
    <t>Total economic classification</t>
  </si>
  <si>
    <t>Filter</t>
  </si>
  <si>
    <t>Transfers received</t>
  </si>
  <si>
    <t xml:space="preserve">Sales of capital assets </t>
  </si>
  <si>
    <t>2010/11</t>
  </si>
  <si>
    <t>2011/12</t>
  </si>
  <si>
    <t>2012/13</t>
  </si>
  <si>
    <t>2013/14</t>
  </si>
  <si>
    <t>2014/15</t>
  </si>
  <si>
    <t>2015/16</t>
  </si>
  <si>
    <t>2016/17</t>
  </si>
  <si>
    <t>Programmes</t>
  </si>
  <si>
    <t>Total</t>
  </si>
  <si>
    <t>Direct charge on the Provincial Revenue Fund</t>
  </si>
  <si>
    <t>Members remuneration</t>
  </si>
  <si>
    <t>Total payments and estimates</t>
  </si>
  <si>
    <t>LESS:</t>
  </si>
  <si>
    <t>Departmental receipts not surrendered to Provincial Revenue Fund</t>
  </si>
  <si>
    <t>(Amount to be financed from revenue collected in terms of Section 13 (2) of the PFMA)</t>
  </si>
  <si>
    <t>Adjusted total payments and estimates</t>
  </si>
  <si>
    <t>Transfers and subsidies to:</t>
  </si>
  <si>
    <r>
      <t>Departmental receipts not surrendered to Provincial Revenue Fund</t>
    </r>
    <r>
      <rPr>
        <vertAlign val="superscript"/>
        <sz val="8"/>
        <color indexed="8"/>
        <rFont val="Arial Narrow"/>
        <family val="2"/>
      </rPr>
      <t>1</t>
    </r>
  </si>
  <si>
    <t>Adjusted total economic classification</t>
  </si>
  <si>
    <t xml:space="preserve">12. </t>
  </si>
  <si>
    <t xml:space="preserve">8. </t>
  </si>
  <si>
    <t>1. Office Of The Speaker</t>
  </si>
  <si>
    <t>2. Office Of The Secretary</t>
  </si>
  <si>
    <t>3. Financial Management</t>
  </si>
  <si>
    <t>4. Coperate Services</t>
  </si>
  <si>
    <t>5. Catering</t>
  </si>
  <si>
    <t>6. Internal Audit</t>
  </si>
  <si>
    <t>7. Safety And Office Support</t>
  </si>
  <si>
    <t>1. Facilities And Benefits To Members</t>
  </si>
  <si>
    <t>2. Political Support Services</t>
  </si>
  <si>
    <t>1. Research Services</t>
  </si>
  <si>
    <t>2. House Proceedings</t>
  </si>
  <si>
    <t>3. Committee Services</t>
  </si>
  <si>
    <t>4. Legal Services</t>
  </si>
  <si>
    <t>5. National Council Of Provinces (Ncop)</t>
  </si>
  <si>
    <t>6. Public Participation And Awareness</t>
  </si>
  <si>
    <t>7. Hansard And Language Services</t>
  </si>
  <si>
    <t xml:space="preserve">13. </t>
  </si>
  <si>
    <t xml:space="preserve">14. </t>
  </si>
  <si>
    <t xml:space="preserve">15. </t>
  </si>
  <si>
    <t xml:space="preserve">9. </t>
  </si>
  <si>
    <t xml:space="preserve">10. </t>
  </si>
  <si>
    <t xml:space="preserve">11. </t>
  </si>
  <si>
    <t>1. Administration</t>
  </si>
  <si>
    <t>2. Facilities For Members And Political Parties</t>
  </si>
  <si>
    <t>3. Parliamentary Services</t>
  </si>
  <si>
    <t xml:space="preserve">4. </t>
  </si>
  <si>
    <t xml:space="preserve">5. </t>
  </si>
  <si>
    <t xml:space="preserve">6. </t>
  </si>
  <si>
    <t xml:space="preserve">7. </t>
  </si>
  <si>
    <t>Table B.1: Specification of receipts: Provincial Legislature</t>
  </si>
  <si>
    <t>Table B.2: Payments and estimates by economic classification: Provincial Legislature</t>
  </si>
  <si>
    <t>Table 3: Summary of payments and estimates by programme: Provincial Legislature</t>
  </si>
  <si>
    <t>Table 4: Summary of provincial payments and estimates by economic classification: Provincial Legislature</t>
  </si>
  <si>
    <t>Table 5: Summary of payments and estimates by sub-programme: Administration</t>
  </si>
  <si>
    <t>Table 6: Summary of payments and estimates by economic classification: Administration</t>
  </si>
  <si>
    <t>Table 7: Summary of payments and estimates by sub-programme: Facilities For Members And Political Parties</t>
  </si>
  <si>
    <t>Table 8: Summary of payments and estimates by economic classification: Facilities For Members And Political Parties</t>
  </si>
  <si>
    <t>Table 10: Summary of payments and estimates by sub-programme: Parliamentary Services</t>
  </si>
  <si>
    <t>Table 11: Summary of payments and estimates by economic classification: Parliamentary Services</t>
  </si>
  <si>
    <t>Table 2.1: Summary of departmental receipts collection</t>
  </si>
  <si>
    <t>Table B.2A: Payments and estimates by economic classification: Administration</t>
  </si>
  <si>
    <t>Table B.2B: Payments and estimates by economic classification: Facilities For Members And Political Parties</t>
  </si>
  <si>
    <t>Table B.2C: Payments and estimates by economic classification: Parliamentary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</si>
</sst>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i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vertAlign val="superscript"/>
      <sz val="8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3">
    <xf numFmtId="0" fontId="0" fillId="0" borderId="0" xfId="0"/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quotePrefix="1" applyFont="1" applyAlignment="1"/>
    <xf numFmtId="0" fontId="3" fillId="0" borderId="0" xfId="0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3" xfId="0" quotePrefix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quotePrefix="1" applyFont="1" applyBorder="1" applyAlignment="1">
      <alignment vertical="center" wrapText="1"/>
    </xf>
    <xf numFmtId="17" fontId="4" fillId="0" borderId="5" xfId="0" quotePrefix="1" applyNumberFormat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vertical="center"/>
    </xf>
    <xf numFmtId="0" fontId="4" fillId="0" borderId="0" xfId="0" applyNumberFormat="1" applyFont="1" applyAlignment="1">
      <alignment horizontal="left" indent="1"/>
    </xf>
    <xf numFmtId="49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left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11" xfId="0" quotePrefix="1" applyNumberFormat="1" applyFont="1" applyBorder="1" applyAlignment="1">
      <alignment horizontal="left" vertical="center" indent="1"/>
    </xf>
    <xf numFmtId="164" fontId="5" fillId="0" borderId="11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4" fontId="5" fillId="0" borderId="11" xfId="0" quotePrefix="1" applyNumberFormat="1" applyFont="1" applyFill="1" applyBorder="1" applyAlignment="1" applyProtection="1">
      <alignment horizontal="center" vertical="center"/>
    </xf>
    <xf numFmtId="164" fontId="5" fillId="0" borderId="12" xfId="0" quotePrefix="1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0" xfId="0" quotePrefix="1" applyNumberFormat="1" applyFont="1" applyBorder="1" applyAlignment="1">
      <alignment horizontal="left" vertical="center" indent="1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164" fontId="5" fillId="0" borderId="0" xfId="0" quotePrefix="1" applyNumberFormat="1" applyFont="1" applyFill="1" applyBorder="1" applyAlignment="1" applyProtection="1">
      <alignment horizontal="center" vertical="center"/>
    </xf>
    <xf numFmtId="164" fontId="5" fillId="0" borderId="9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5" xfId="0" quotePrefix="1" applyNumberFormat="1" applyFont="1" applyBorder="1" applyAlignment="1">
      <alignment horizontal="left" vertical="center" indent="1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5" xfId="0" quotePrefix="1" applyNumberFormat="1" applyFont="1" applyFill="1" applyBorder="1" applyAlignment="1" applyProtection="1">
      <alignment horizontal="center" vertical="center"/>
    </xf>
    <xf numFmtId="164" fontId="5" fillId="0" borderId="7" xfId="0" quotePrefix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164" fontId="5" fillId="0" borderId="13" xfId="0" applyNumberFormat="1" applyFont="1" applyFill="1" applyBorder="1" applyAlignment="1" applyProtection="1">
      <alignment horizontal="center" vertical="center"/>
    </xf>
    <xf numFmtId="164" fontId="5" fillId="0" borderId="14" xfId="0" applyNumberFormat="1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horizontal="center" vertical="center"/>
    </xf>
    <xf numFmtId="0" fontId="6" fillId="0" borderId="11" xfId="0" quotePrefix="1" applyFont="1" applyBorder="1" applyAlignment="1">
      <alignment vertical="center"/>
    </xf>
    <xf numFmtId="0" fontId="6" fillId="0" borderId="12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vertical="center" indent="2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10" xfId="0" quotePrefix="1" applyNumberFormat="1" applyFont="1" applyBorder="1" applyAlignment="1">
      <alignment horizontal="left" vertical="center" indent="2"/>
    </xf>
    <xf numFmtId="0" fontId="5" fillId="0" borderId="12" xfId="0" quotePrefix="1" applyFont="1" applyBorder="1" applyAlignment="1">
      <alignment vertical="center"/>
    </xf>
    <xf numFmtId="0" fontId="5" fillId="0" borderId="9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vertical="center" indent="1"/>
    </xf>
    <xf numFmtId="49" fontId="9" fillId="0" borderId="0" xfId="0" applyNumberFormat="1" applyFont="1" applyAlignment="1">
      <alignment horizontal="left" vertical="center" indent="3"/>
    </xf>
    <xf numFmtId="49" fontId="9" fillId="0" borderId="8" xfId="0" quotePrefix="1" applyNumberFormat="1" applyFont="1" applyBorder="1" applyAlignment="1">
      <alignment horizontal="left" vertical="center" indent="3"/>
    </xf>
    <xf numFmtId="49" fontId="9" fillId="0" borderId="0" xfId="0" applyNumberFormat="1" applyFont="1" applyAlignment="1">
      <alignment horizontal="left" vertical="center" indent="4"/>
    </xf>
    <xf numFmtId="49" fontId="9" fillId="0" borderId="8" xfId="0" quotePrefix="1" applyNumberFormat="1" applyFont="1" applyBorder="1" applyAlignment="1">
      <alignment horizontal="left" vertical="center" indent="4"/>
    </xf>
    <xf numFmtId="0" fontId="8" fillId="0" borderId="0" xfId="0" applyNumberFormat="1" applyFont="1" applyBorder="1" applyAlignment="1">
      <alignment horizontal="left" indent="1"/>
    </xf>
    <xf numFmtId="0" fontId="5" fillId="0" borderId="7" xfId="0" quotePrefix="1" applyFont="1" applyBorder="1" applyAlignment="1">
      <alignment vertical="center"/>
    </xf>
    <xf numFmtId="49" fontId="5" fillId="0" borderId="0" xfId="0" quotePrefix="1" applyNumberFormat="1" applyFont="1" applyAlignment="1">
      <alignment horizontal="left" vertical="center" inden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6" fillId="0" borderId="10" xfId="0" quotePrefix="1" applyNumberFormat="1" applyFont="1" applyBorder="1" applyAlignment="1">
      <alignment horizontal="left" vertical="center"/>
    </xf>
    <xf numFmtId="49" fontId="6" fillId="0" borderId="11" xfId="0" quotePrefix="1" applyNumberFormat="1" applyFont="1" applyBorder="1" applyAlignment="1">
      <alignment horizontal="left" vertical="center"/>
    </xf>
    <xf numFmtId="164" fontId="6" fillId="0" borderId="13" xfId="0" applyNumberFormat="1" applyFont="1" applyFill="1" applyBorder="1" applyAlignment="1" applyProtection="1">
      <alignment horizontal="center" vertical="center"/>
    </xf>
    <xf numFmtId="164" fontId="6" fillId="0" borderId="14" xfId="0" applyNumberFormat="1" applyFont="1" applyFill="1" applyBorder="1" applyAlignment="1" applyProtection="1">
      <alignment horizontal="center" vertical="center"/>
    </xf>
    <xf numFmtId="164" fontId="6" fillId="0" borderId="15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quotePrefix="1" applyFont="1" applyBorder="1" applyAlignment="1">
      <alignment vertical="center"/>
    </xf>
    <xf numFmtId="164" fontId="6" fillId="0" borderId="16" xfId="0" applyNumberFormat="1" applyFont="1" applyFill="1" applyBorder="1" applyAlignment="1" applyProtection="1">
      <alignment horizontal="right" vertical="top"/>
    </xf>
    <xf numFmtId="164" fontId="6" fillId="0" borderId="17" xfId="0" applyNumberFormat="1" applyFont="1" applyFill="1" applyBorder="1" applyAlignment="1" applyProtection="1">
      <alignment horizontal="right" vertical="top"/>
    </xf>
    <xf numFmtId="164" fontId="6" fillId="0" borderId="18" xfId="0" applyNumberFormat="1" applyFont="1" applyFill="1" applyBorder="1" applyAlignment="1" applyProtection="1">
      <alignment horizontal="right" vertical="top"/>
    </xf>
    <xf numFmtId="0" fontId="5" fillId="0" borderId="16" xfId="0" quotePrefix="1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Border="1" applyAlignment="1"/>
    <xf numFmtId="0" fontId="5" fillId="0" borderId="3" xfId="0" quotePrefix="1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1"/>
    </xf>
    <xf numFmtId="49" fontId="8" fillId="0" borderId="10" xfId="0" quotePrefix="1" applyNumberFormat="1" applyFont="1" applyBorder="1" applyAlignment="1">
      <alignment horizontal="left" vertical="center" indent="1"/>
    </xf>
    <xf numFmtId="49" fontId="8" fillId="0" borderId="11" xfId="0" quotePrefix="1" applyNumberFormat="1" applyFont="1" applyBorder="1" applyAlignment="1">
      <alignment horizontal="left" vertical="center" indent="1"/>
    </xf>
    <xf numFmtId="0" fontId="8" fillId="0" borderId="11" xfId="0" quotePrefix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2"/>
    </xf>
    <xf numFmtId="49" fontId="8" fillId="0" borderId="8" xfId="0" quotePrefix="1" applyNumberFormat="1" applyFont="1" applyBorder="1" applyAlignment="1">
      <alignment horizontal="left" vertical="center" indent="1"/>
    </xf>
    <xf numFmtId="0" fontId="8" fillId="0" borderId="12" xfId="0" quotePrefix="1" applyFont="1" applyBorder="1" applyAlignment="1">
      <alignment horizontal="center" vertical="center" wrapText="1"/>
    </xf>
    <xf numFmtId="49" fontId="8" fillId="0" borderId="6" xfId="0" quotePrefix="1" applyNumberFormat="1" applyFont="1" applyBorder="1" applyAlignment="1">
      <alignment horizontal="left" vertical="center" indent="1"/>
    </xf>
    <xf numFmtId="0" fontId="8" fillId="0" borderId="7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indent="2"/>
    </xf>
    <xf numFmtId="0" fontId="8" fillId="0" borderId="9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Alignment="1">
      <alignment horizontal="left" vertical="center" indent="1"/>
    </xf>
    <xf numFmtId="49" fontId="8" fillId="0" borderId="5" xfId="0" quotePrefix="1" applyNumberFormat="1" applyFont="1" applyBorder="1" applyAlignment="1">
      <alignment horizontal="left" vertical="center" indent="1"/>
    </xf>
    <xf numFmtId="0" fontId="8" fillId="0" borderId="5" xfId="0" quotePrefix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3"/>
    </xf>
    <xf numFmtId="49" fontId="4" fillId="0" borderId="8" xfId="0" quotePrefix="1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left" indent="1"/>
    </xf>
    <xf numFmtId="0" fontId="4" fillId="0" borderId="16" xfId="0" applyFont="1" applyBorder="1" applyAlignment="1">
      <alignment vertical="center"/>
    </xf>
    <xf numFmtId="0" fontId="4" fillId="0" borderId="16" xfId="0" quotePrefix="1" applyFont="1" applyBorder="1" applyAlignment="1">
      <alignment vertical="center"/>
    </xf>
    <xf numFmtId="0" fontId="8" fillId="0" borderId="16" xfId="0" quotePrefix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 applyProtection="1">
      <alignment horizontal="right" vertical="top"/>
    </xf>
    <xf numFmtId="164" fontId="6" fillId="0" borderId="8" xfId="0" applyNumberFormat="1" applyFont="1" applyFill="1" applyBorder="1" applyAlignment="1" applyProtection="1">
      <alignment horizontal="right" vertical="top"/>
    </xf>
    <xf numFmtId="164" fontId="6" fillId="0" borderId="9" xfId="0" applyNumberFormat="1" applyFont="1" applyFill="1" applyBorder="1" applyAlignment="1" applyProtection="1">
      <alignment horizontal="right" vertical="top"/>
    </xf>
    <xf numFmtId="0" fontId="8" fillId="0" borderId="0" xfId="0" applyFont="1" applyAlignment="1">
      <alignment horizontal="left" vertical="center" indent="1"/>
    </xf>
    <xf numFmtId="164" fontId="5" fillId="0" borderId="10" xfId="0" applyNumberFormat="1" applyFont="1" applyFill="1" applyBorder="1" applyAlignment="1" applyProtection="1">
      <alignment horizontal="right" vertical="top"/>
    </xf>
    <xf numFmtId="164" fontId="5" fillId="0" borderId="11" xfId="0" applyNumberFormat="1" applyFont="1" applyFill="1" applyBorder="1" applyAlignment="1" applyProtection="1">
      <alignment horizontal="right" vertical="top"/>
    </xf>
    <xf numFmtId="164" fontId="5" fillId="0" borderId="12" xfId="0" applyNumberFormat="1" applyFont="1" applyFill="1" applyBorder="1" applyAlignment="1" applyProtection="1">
      <alignment horizontal="right" vertical="top"/>
    </xf>
    <xf numFmtId="0" fontId="8" fillId="0" borderId="0" xfId="0" applyFont="1" applyBorder="1" applyAlignment="1">
      <alignment horizontal="left" vertical="center" indent="1"/>
    </xf>
    <xf numFmtId="164" fontId="5" fillId="0" borderId="8" xfId="0" applyNumberFormat="1" applyFont="1" applyFill="1" applyBorder="1" applyAlignment="1" applyProtection="1">
      <alignment horizontal="right" vertical="top"/>
    </xf>
    <xf numFmtId="164" fontId="5" fillId="0" borderId="0" xfId="0" applyNumberFormat="1" applyFont="1" applyFill="1" applyBorder="1" applyAlignment="1" applyProtection="1">
      <alignment horizontal="right" vertical="top"/>
    </xf>
    <xf numFmtId="164" fontId="5" fillId="0" borderId="9" xfId="0" applyNumberFormat="1" applyFont="1" applyFill="1" applyBorder="1" applyAlignment="1" applyProtection="1">
      <alignment horizontal="right" vertical="top"/>
    </xf>
    <xf numFmtId="164" fontId="5" fillId="0" borderId="6" xfId="0" applyNumberFormat="1" applyFont="1" applyFill="1" applyBorder="1" applyAlignment="1" applyProtection="1">
      <alignment horizontal="right" vertical="top"/>
    </xf>
    <xf numFmtId="164" fontId="5" fillId="0" borderId="5" xfId="0" applyNumberFormat="1" applyFont="1" applyFill="1" applyBorder="1" applyAlignment="1" applyProtection="1">
      <alignment horizontal="right" vertical="top"/>
    </xf>
    <xf numFmtId="164" fontId="5" fillId="0" borderId="7" xfId="0" applyNumberFormat="1" applyFont="1" applyFill="1" applyBorder="1" applyAlignment="1" applyProtection="1">
      <alignment horizontal="right" vertical="top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5" fillId="0" borderId="8" xfId="0" applyNumberFormat="1" applyFont="1" applyFill="1" applyBorder="1" applyAlignment="1" applyProtection="1">
      <alignment horizontal="right" vertical="top"/>
      <protection locked="0"/>
    </xf>
    <xf numFmtId="164" fontId="5" fillId="0" borderId="0" xfId="0" applyNumberFormat="1" applyFont="1" applyFill="1" applyBorder="1" applyAlignment="1" applyProtection="1">
      <alignment horizontal="right" vertical="top"/>
      <protection locked="0"/>
    </xf>
    <xf numFmtId="164" fontId="5" fillId="0" borderId="9" xfId="0" applyNumberFormat="1" applyFont="1" applyFill="1" applyBorder="1" applyAlignment="1" applyProtection="1">
      <alignment horizontal="right" vertical="top"/>
      <protection locked="0"/>
    </xf>
    <xf numFmtId="164" fontId="6" fillId="0" borderId="1" xfId="0" applyNumberFormat="1" applyFont="1" applyFill="1" applyBorder="1" applyAlignment="1" applyProtection="1">
      <alignment horizontal="right" vertical="top"/>
    </xf>
    <xf numFmtId="164" fontId="6" fillId="0" borderId="19" xfId="0" applyNumberFormat="1" applyFont="1" applyFill="1" applyBorder="1" applyAlignment="1" applyProtection="1">
      <alignment horizontal="right" vertical="top"/>
    </xf>
    <xf numFmtId="164" fontId="6" fillId="0" borderId="20" xfId="0" applyNumberFormat="1" applyFont="1" applyFill="1" applyBorder="1" applyAlignment="1" applyProtection="1">
      <alignment horizontal="right" vertical="top"/>
    </xf>
    <xf numFmtId="17" fontId="4" fillId="0" borderId="0" xfId="0" quotePrefix="1" applyNumberFormat="1" applyFont="1" applyBorder="1" applyAlignment="1">
      <alignment horizontal="center" vertical="center" wrapText="1"/>
    </xf>
    <xf numFmtId="17" fontId="4" fillId="0" borderId="8" xfId="0" quotePrefix="1" applyNumberFormat="1" applyFont="1" applyBorder="1" applyAlignment="1">
      <alignment horizontal="center" vertical="center" wrapText="1"/>
    </xf>
    <xf numFmtId="17" fontId="4" fillId="0" borderId="0" xfId="0" applyNumberFormat="1" applyFont="1" applyBorder="1" applyAlignment="1">
      <alignment horizontal="center" vertical="center" wrapText="1"/>
    </xf>
    <xf numFmtId="17" fontId="4" fillId="0" borderId="9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left" indent="1"/>
    </xf>
    <xf numFmtId="0" fontId="4" fillId="0" borderId="13" xfId="0" applyFont="1" applyBorder="1" applyAlignment="1">
      <alignment vertical="center"/>
    </xf>
    <xf numFmtId="164" fontId="6" fillId="0" borderId="13" xfId="0" applyNumberFormat="1" applyFont="1" applyFill="1" applyBorder="1" applyAlignment="1" applyProtection="1">
      <alignment horizontal="right" vertical="top"/>
    </xf>
    <xf numFmtId="164" fontId="6" fillId="0" borderId="14" xfId="0" applyNumberFormat="1" applyFont="1" applyFill="1" applyBorder="1" applyAlignment="1" applyProtection="1">
      <alignment horizontal="right" vertical="top"/>
    </xf>
    <xf numFmtId="164" fontId="6" fillId="0" borderId="15" xfId="0" applyNumberFormat="1" applyFont="1" applyFill="1" applyBorder="1" applyAlignment="1" applyProtection="1">
      <alignment horizontal="right" vertical="top"/>
    </xf>
    <xf numFmtId="0" fontId="8" fillId="0" borderId="0" xfId="0" applyFont="1" applyAlignment="1" applyProtection="1">
      <alignment horizontal="left" vertical="center" indent="1"/>
      <protection locked="0"/>
    </xf>
    <xf numFmtId="0" fontId="11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 indent="1"/>
    </xf>
    <xf numFmtId="0" fontId="10" fillId="0" borderId="0" xfId="0" applyNumberFormat="1" applyFont="1" applyBorder="1" applyAlignment="1">
      <alignment horizontal="left"/>
    </xf>
    <xf numFmtId="164" fontId="6" fillId="0" borderId="11" xfId="0" applyNumberFormat="1" applyFont="1" applyFill="1" applyBorder="1" applyAlignment="1" applyProtection="1">
      <alignment horizontal="right" vertical="top"/>
    </xf>
    <xf numFmtId="164" fontId="6" fillId="0" borderId="10" xfId="0" applyNumberFormat="1" applyFont="1" applyFill="1" applyBorder="1" applyAlignment="1" applyProtection="1">
      <alignment horizontal="right" vertical="top"/>
    </xf>
    <xf numFmtId="164" fontId="6" fillId="0" borderId="12" xfId="0" applyNumberFormat="1" applyFont="1" applyFill="1" applyBorder="1" applyAlignment="1" applyProtection="1">
      <alignment horizontal="right" vertical="top"/>
    </xf>
    <xf numFmtId="0" fontId="8" fillId="0" borderId="0" xfId="0" applyFont="1" applyAlignment="1">
      <alignment horizontal="left" vertical="center"/>
    </xf>
    <xf numFmtId="17" fontId="4" fillId="0" borderId="6" xfId="0" quotePrefix="1" applyNumberFormat="1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8467725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3"/>
    <col min="27" max="16384" width="9.140625" style="108"/>
  </cols>
  <sheetData>
    <row r="1" spans="1:27" s="6" customFormat="1" ht="15.75" customHeight="1" x14ac:dyDescent="0.2">
      <c r="A1" s="1" t="s">
        <v>180</v>
      </c>
      <c r="B1" s="2"/>
      <c r="C1" s="4"/>
      <c r="D1" s="4"/>
      <c r="E1" s="4"/>
      <c r="F1" s="4"/>
      <c r="G1" s="4"/>
      <c r="H1" s="4"/>
      <c r="I1" s="4"/>
      <c r="J1" s="4"/>
      <c r="K1" s="4"/>
      <c r="Z1" s="163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4"/>
    </row>
    <row r="3" spans="1:27" s="18" customFormat="1" x14ac:dyDescent="0.2">
      <c r="A3" s="19"/>
      <c r="B3" s="20" t="s">
        <v>6</v>
      </c>
      <c r="C3" s="22" t="s">
        <v>120</v>
      </c>
      <c r="D3" s="22" t="s">
        <v>121</v>
      </c>
      <c r="E3" s="22" t="s">
        <v>122</v>
      </c>
      <c r="F3" s="190" t="s">
        <v>123</v>
      </c>
      <c r="G3" s="191"/>
      <c r="H3" s="192"/>
      <c r="I3" s="22" t="s">
        <v>124</v>
      </c>
      <c r="J3" s="22" t="s">
        <v>125</v>
      </c>
      <c r="K3" s="22" t="s">
        <v>126</v>
      </c>
      <c r="Z3" s="165"/>
    </row>
    <row r="4" spans="1:27" s="18" customFormat="1" ht="12.75" customHeight="1" x14ac:dyDescent="0.25">
      <c r="A4" s="64"/>
      <c r="B4" s="156" t="s">
        <v>7</v>
      </c>
      <c r="C4" s="154">
        <f>SUM(C5:C8)</f>
        <v>0</v>
      </c>
      <c r="D4" s="154">
        <f t="shared" ref="D4:K4" si="0">SUM(D5:D8)</f>
        <v>0</v>
      </c>
      <c r="E4" s="154">
        <f t="shared" si="0"/>
        <v>0</v>
      </c>
      <c r="F4" s="153">
        <f t="shared" si="0"/>
        <v>0</v>
      </c>
      <c r="G4" s="154">
        <f t="shared" si="0"/>
        <v>0</v>
      </c>
      <c r="H4" s="155">
        <f t="shared" si="0"/>
        <v>0</v>
      </c>
      <c r="I4" s="154">
        <f t="shared" si="0"/>
        <v>0</v>
      </c>
      <c r="J4" s="154">
        <f t="shared" si="0"/>
        <v>0</v>
      </c>
      <c r="K4" s="154">
        <f t="shared" si="0"/>
        <v>0</v>
      </c>
      <c r="Z4" s="164"/>
      <c r="AA4" s="32" t="s">
        <v>8</v>
      </c>
    </row>
    <row r="5" spans="1:27" s="18" customFormat="1" ht="12.75" customHeight="1" x14ac:dyDescent="0.25">
      <c r="A5" s="64"/>
      <c r="B5" s="65" t="s">
        <v>9</v>
      </c>
      <c r="C5" s="153">
        <v>0</v>
      </c>
      <c r="D5" s="154">
        <v>0</v>
      </c>
      <c r="E5" s="154">
        <v>0</v>
      </c>
      <c r="F5" s="153">
        <v>0</v>
      </c>
      <c r="G5" s="154">
        <v>0</v>
      </c>
      <c r="H5" s="155">
        <v>0</v>
      </c>
      <c r="I5" s="154">
        <v>0</v>
      </c>
      <c r="J5" s="154">
        <v>0</v>
      </c>
      <c r="K5" s="155">
        <v>0</v>
      </c>
      <c r="Z5" s="164"/>
      <c r="AA5" s="41">
        <v>1</v>
      </c>
    </row>
    <row r="6" spans="1:27" s="18" customFormat="1" ht="12.75" customHeight="1" x14ac:dyDescent="0.25">
      <c r="A6" s="64"/>
      <c r="B6" s="65" t="s">
        <v>10</v>
      </c>
      <c r="C6" s="157">
        <v>0</v>
      </c>
      <c r="D6" s="158">
        <v>0</v>
      </c>
      <c r="E6" s="158">
        <v>0</v>
      </c>
      <c r="F6" s="157">
        <v>0</v>
      </c>
      <c r="G6" s="158">
        <v>0</v>
      </c>
      <c r="H6" s="159">
        <v>0</v>
      </c>
      <c r="I6" s="158">
        <v>0</v>
      </c>
      <c r="J6" s="158">
        <v>0</v>
      </c>
      <c r="K6" s="159">
        <v>0</v>
      </c>
      <c r="Z6" s="164"/>
      <c r="AA6" s="32" t="s">
        <v>11</v>
      </c>
    </row>
    <row r="7" spans="1:27" s="18" customFormat="1" ht="12.75" customHeight="1" x14ac:dyDescent="0.25">
      <c r="A7" s="64"/>
      <c r="B7" s="65" t="s">
        <v>12</v>
      </c>
      <c r="C7" s="157">
        <v>0</v>
      </c>
      <c r="D7" s="158">
        <v>0</v>
      </c>
      <c r="E7" s="158">
        <v>0</v>
      </c>
      <c r="F7" s="157">
        <v>0</v>
      </c>
      <c r="G7" s="158">
        <v>0</v>
      </c>
      <c r="H7" s="159">
        <v>0</v>
      </c>
      <c r="I7" s="158">
        <v>0</v>
      </c>
      <c r="J7" s="158">
        <v>0</v>
      </c>
      <c r="K7" s="159">
        <v>0</v>
      </c>
      <c r="Z7" s="164"/>
      <c r="AA7" s="41">
        <v>2</v>
      </c>
    </row>
    <row r="8" spans="1:27" s="18" customFormat="1" ht="12.75" customHeight="1" x14ac:dyDescent="0.25">
      <c r="A8" s="64"/>
      <c r="B8" s="65" t="s">
        <v>13</v>
      </c>
      <c r="C8" s="160">
        <v>0</v>
      </c>
      <c r="D8" s="161">
        <v>0</v>
      </c>
      <c r="E8" s="161">
        <v>0</v>
      </c>
      <c r="F8" s="160">
        <v>0</v>
      </c>
      <c r="G8" s="161">
        <v>0</v>
      </c>
      <c r="H8" s="162">
        <v>0</v>
      </c>
      <c r="I8" s="161">
        <v>0</v>
      </c>
      <c r="J8" s="161">
        <v>0</v>
      </c>
      <c r="K8" s="162">
        <v>0</v>
      </c>
      <c r="Z8" s="164"/>
      <c r="AA8" s="32" t="s">
        <v>14</v>
      </c>
    </row>
    <row r="9" spans="1:27" s="31" customFormat="1" ht="12.75" customHeight="1" x14ac:dyDescent="0.2">
      <c r="A9" s="56"/>
      <c r="B9" s="152" t="s">
        <v>15</v>
      </c>
      <c r="C9" s="158">
        <v>106</v>
      </c>
      <c r="D9" s="158">
        <v>130</v>
      </c>
      <c r="E9" s="158">
        <v>1443</v>
      </c>
      <c r="F9" s="157">
        <v>110</v>
      </c>
      <c r="G9" s="158">
        <v>110</v>
      </c>
      <c r="H9" s="159">
        <v>169</v>
      </c>
      <c r="I9" s="158">
        <v>109.83</v>
      </c>
      <c r="J9" s="158">
        <v>114.88217999999999</v>
      </c>
      <c r="K9" s="158">
        <v>120.97093553999999</v>
      </c>
      <c r="Z9" s="164"/>
      <c r="AA9" s="18" t="s">
        <v>0</v>
      </c>
    </row>
    <row r="10" spans="1:27" s="18" customFormat="1" ht="12.75" customHeight="1" x14ac:dyDescent="0.2">
      <c r="A10" s="70"/>
      <c r="B10" s="152" t="s">
        <v>118</v>
      </c>
      <c r="C10" s="158">
        <v>50</v>
      </c>
      <c r="D10" s="158">
        <v>4018</v>
      </c>
      <c r="E10" s="158">
        <v>0</v>
      </c>
      <c r="F10" s="157">
        <v>0</v>
      </c>
      <c r="G10" s="158">
        <v>0</v>
      </c>
      <c r="H10" s="159">
        <v>160</v>
      </c>
      <c r="I10" s="158">
        <v>0</v>
      </c>
      <c r="J10" s="158">
        <v>0</v>
      </c>
      <c r="K10" s="158">
        <v>0</v>
      </c>
      <c r="Z10" s="164"/>
    </row>
    <row r="11" spans="1:27" s="18" customFormat="1" ht="12.75" customHeight="1" x14ac:dyDescent="0.25">
      <c r="A11" s="64"/>
      <c r="B11" s="152" t="s">
        <v>31</v>
      </c>
      <c r="C11" s="158">
        <v>0</v>
      </c>
      <c r="D11" s="158">
        <v>0</v>
      </c>
      <c r="E11" s="158">
        <v>0</v>
      </c>
      <c r="F11" s="157">
        <v>0</v>
      </c>
      <c r="G11" s="158">
        <v>0</v>
      </c>
      <c r="H11" s="159">
        <v>71</v>
      </c>
      <c r="I11" s="158">
        <v>0</v>
      </c>
      <c r="J11" s="158">
        <v>0</v>
      </c>
      <c r="K11" s="158">
        <v>0</v>
      </c>
      <c r="Z11" s="164"/>
    </row>
    <row r="12" spans="1:27" s="18" customFormat="1" ht="12.75" customHeight="1" x14ac:dyDescent="0.2">
      <c r="A12" s="70"/>
      <c r="B12" s="152" t="s">
        <v>32</v>
      </c>
      <c r="C12" s="158">
        <v>113</v>
      </c>
      <c r="D12" s="158">
        <v>102</v>
      </c>
      <c r="E12" s="158">
        <v>72</v>
      </c>
      <c r="F12" s="157">
        <v>120</v>
      </c>
      <c r="G12" s="158">
        <v>120</v>
      </c>
      <c r="H12" s="159">
        <v>46</v>
      </c>
      <c r="I12" s="158">
        <v>125.82334</v>
      </c>
      <c r="J12" s="158">
        <v>131.61121363999999</v>
      </c>
      <c r="K12" s="158">
        <v>138.58660796291997</v>
      </c>
      <c r="Z12" s="164"/>
    </row>
    <row r="13" spans="1:27" s="18" customFormat="1" ht="12.75" customHeight="1" x14ac:dyDescent="0.2">
      <c r="A13" s="70"/>
      <c r="B13" s="152" t="s">
        <v>119</v>
      </c>
      <c r="C13" s="158">
        <v>63</v>
      </c>
      <c r="D13" s="158">
        <v>102</v>
      </c>
      <c r="E13" s="158">
        <v>68</v>
      </c>
      <c r="F13" s="157">
        <v>44</v>
      </c>
      <c r="G13" s="158">
        <v>44</v>
      </c>
      <c r="H13" s="159">
        <v>78</v>
      </c>
      <c r="I13" s="158">
        <v>45.952871999999985</v>
      </c>
      <c r="J13" s="158">
        <v>48.066704111999982</v>
      </c>
      <c r="K13" s="158">
        <v>50.614239429935978</v>
      </c>
      <c r="Z13" s="164"/>
    </row>
    <row r="14" spans="1:27" s="18" customFormat="1" ht="12.75" customHeight="1" x14ac:dyDescent="0.25">
      <c r="A14" s="64"/>
      <c r="B14" s="156" t="s">
        <v>39</v>
      </c>
      <c r="C14" s="161">
        <v>39</v>
      </c>
      <c r="D14" s="161">
        <v>432</v>
      </c>
      <c r="E14" s="161">
        <v>0</v>
      </c>
      <c r="F14" s="160">
        <v>66</v>
      </c>
      <c r="G14" s="161">
        <v>66</v>
      </c>
      <c r="H14" s="162">
        <v>118</v>
      </c>
      <c r="I14" s="161">
        <v>68.929307999999992</v>
      </c>
      <c r="J14" s="161">
        <v>72.100056167999995</v>
      </c>
      <c r="K14" s="161">
        <v>75.921359144903988</v>
      </c>
      <c r="Z14" s="164"/>
    </row>
    <row r="15" spans="1:27" s="18" customFormat="1" ht="12.75" customHeight="1" x14ac:dyDescent="0.25">
      <c r="A15" s="144"/>
      <c r="B15" s="145" t="s">
        <v>40</v>
      </c>
      <c r="C15" s="169">
        <f>SUM(C5:C14)</f>
        <v>371</v>
      </c>
      <c r="D15" s="169">
        <f t="shared" ref="D15:K15" si="1">SUM(D5:D14)</f>
        <v>4784</v>
      </c>
      <c r="E15" s="169">
        <f t="shared" si="1"/>
        <v>1583</v>
      </c>
      <c r="F15" s="170">
        <f t="shared" si="1"/>
        <v>340</v>
      </c>
      <c r="G15" s="169">
        <f t="shared" si="1"/>
        <v>340</v>
      </c>
      <c r="H15" s="171">
        <f t="shared" si="1"/>
        <v>642</v>
      </c>
      <c r="I15" s="169">
        <f t="shared" si="1"/>
        <v>350.53552000000002</v>
      </c>
      <c r="J15" s="169">
        <f t="shared" si="1"/>
        <v>366.66015391999991</v>
      </c>
      <c r="K15" s="169">
        <f t="shared" si="1"/>
        <v>386.09314207775992</v>
      </c>
      <c r="Z15" s="164"/>
    </row>
    <row r="16" spans="1:27" s="18" customFormat="1" x14ac:dyDescent="0.2">
      <c r="Z16" s="164"/>
    </row>
    <row r="17" spans="26:26" s="18" customFormat="1" x14ac:dyDescent="0.2">
      <c r="Z17" s="164"/>
    </row>
    <row r="18" spans="26:26" s="18" customFormat="1" x14ac:dyDescent="0.2">
      <c r="Z18" s="164"/>
    </row>
    <row r="19" spans="26:26" s="18" customFormat="1" x14ac:dyDescent="0.2">
      <c r="Z19" s="164"/>
    </row>
    <row r="20" spans="26:26" s="18" customFormat="1" x14ac:dyDescent="0.2">
      <c r="Z20" s="164"/>
    </row>
    <row r="21" spans="26:26" s="18" customFormat="1" x14ac:dyDescent="0.2">
      <c r="Z21" s="164"/>
    </row>
    <row r="22" spans="26:26" s="18" customFormat="1" x14ac:dyDescent="0.2">
      <c r="Z22" s="164"/>
    </row>
    <row r="23" spans="26:26" s="18" customFormat="1" x14ac:dyDescent="0.2">
      <c r="Z23" s="164"/>
    </row>
    <row r="24" spans="26:26" s="18" customFormat="1" x14ac:dyDescent="0.2">
      <c r="Z24" s="164"/>
    </row>
    <row r="25" spans="26:26" s="18" customFormat="1" x14ac:dyDescent="0.2">
      <c r="Z25" s="164"/>
    </row>
    <row r="26" spans="26:26" s="18" customFormat="1" x14ac:dyDescent="0.2">
      <c r="Z26" s="164"/>
    </row>
    <row r="27" spans="26:26" s="18" customFormat="1" x14ac:dyDescent="0.2">
      <c r="Z27" s="164"/>
    </row>
    <row r="28" spans="26:26" s="18" customFormat="1" x14ac:dyDescent="0.2">
      <c r="Z28" s="164"/>
    </row>
    <row r="29" spans="26:26" s="18" customFormat="1" x14ac:dyDescent="0.2">
      <c r="Z29" s="164"/>
    </row>
    <row r="30" spans="26:26" s="18" customFormat="1" x14ac:dyDescent="0.2">
      <c r="Z30" s="164"/>
    </row>
    <row r="31" spans="26:26" s="18" customFormat="1" x14ac:dyDescent="0.2">
      <c r="Z31" s="164"/>
    </row>
    <row r="32" spans="26:26" s="18" customFormat="1" x14ac:dyDescent="0.2">
      <c r="Z32" s="164"/>
    </row>
    <row r="33" spans="26:26" s="18" customFormat="1" x14ac:dyDescent="0.2">
      <c r="Z33" s="164"/>
    </row>
    <row r="34" spans="26:26" s="18" customFormat="1" x14ac:dyDescent="0.2">
      <c r="Z34" s="164"/>
    </row>
    <row r="35" spans="26:26" s="18" customFormat="1" x14ac:dyDescent="0.2">
      <c r="Z35" s="164"/>
    </row>
    <row r="36" spans="26:26" s="18" customFormat="1" x14ac:dyDescent="0.2">
      <c r="Z36" s="164"/>
    </row>
    <row r="37" spans="26:26" s="18" customFormat="1" x14ac:dyDescent="0.2">
      <c r="Z37" s="164"/>
    </row>
    <row r="38" spans="26:26" s="18" customFormat="1" x14ac:dyDescent="0.2">
      <c r="Z38" s="164"/>
    </row>
    <row r="39" spans="26:26" s="18" customFormat="1" x14ac:dyDescent="0.2">
      <c r="Z39" s="164"/>
    </row>
    <row r="40" spans="26:26" s="18" customFormat="1" x14ac:dyDescent="0.2">
      <c r="Z40" s="164"/>
    </row>
    <row r="41" spans="26:26" s="18" customFormat="1" x14ac:dyDescent="0.2">
      <c r="Z41" s="164"/>
    </row>
    <row r="42" spans="26:26" s="18" customFormat="1" x14ac:dyDescent="0.2">
      <c r="Z42" s="164"/>
    </row>
    <row r="43" spans="26:26" s="18" customFormat="1" x14ac:dyDescent="0.2">
      <c r="Z43" s="164"/>
    </row>
    <row r="44" spans="26:26" s="18" customFormat="1" x14ac:dyDescent="0.2">
      <c r="Z44" s="164"/>
    </row>
    <row r="45" spans="26:26" s="18" customFormat="1" x14ac:dyDescent="0.2">
      <c r="Z45" s="164"/>
    </row>
    <row r="46" spans="26:26" s="18" customFormat="1" x14ac:dyDescent="0.2">
      <c r="Z46" s="164"/>
    </row>
    <row r="47" spans="26:26" s="18" customFormat="1" x14ac:dyDescent="0.2">
      <c r="Z47" s="164"/>
    </row>
    <row r="48" spans="26:26" s="18" customFormat="1" x14ac:dyDescent="0.2">
      <c r="Z48" s="164"/>
    </row>
    <row r="49" spans="26:26" s="18" customFormat="1" x14ac:dyDescent="0.2">
      <c r="Z49" s="164"/>
    </row>
    <row r="50" spans="26:26" s="18" customFormat="1" x14ac:dyDescent="0.2">
      <c r="Z50" s="164"/>
    </row>
    <row r="51" spans="26:26" s="18" customFormat="1" x14ac:dyDescent="0.2">
      <c r="Z51" s="164"/>
    </row>
    <row r="52" spans="26:26" s="18" customFormat="1" x14ac:dyDescent="0.2">
      <c r="Z52" s="164"/>
    </row>
    <row r="53" spans="26:26" s="18" customFormat="1" x14ac:dyDescent="0.2">
      <c r="Z53" s="164"/>
    </row>
    <row r="54" spans="26:26" s="18" customFormat="1" x14ac:dyDescent="0.2">
      <c r="Z54" s="164"/>
    </row>
    <row r="55" spans="26:26" s="18" customFormat="1" x14ac:dyDescent="0.2">
      <c r="Z55" s="164"/>
    </row>
    <row r="56" spans="26:26" s="18" customFormat="1" x14ac:dyDescent="0.2">
      <c r="Z56" s="164"/>
    </row>
    <row r="57" spans="26:26" s="18" customFormat="1" x14ac:dyDescent="0.2">
      <c r="Z57" s="164"/>
    </row>
    <row r="58" spans="26:26" s="18" customFormat="1" x14ac:dyDescent="0.2">
      <c r="Z58" s="164"/>
    </row>
    <row r="59" spans="26:26" s="18" customFormat="1" x14ac:dyDescent="0.2">
      <c r="Z59" s="164"/>
    </row>
    <row r="60" spans="26:26" s="18" customFormat="1" x14ac:dyDescent="0.2">
      <c r="Z60" s="164"/>
    </row>
    <row r="61" spans="26:26" s="18" customFormat="1" x14ac:dyDescent="0.2">
      <c r="Z61" s="164"/>
    </row>
    <row r="62" spans="26:26" s="18" customFormat="1" x14ac:dyDescent="0.2">
      <c r="Z62" s="164"/>
    </row>
    <row r="63" spans="26:26" s="18" customFormat="1" x14ac:dyDescent="0.2">
      <c r="Z63" s="164"/>
    </row>
    <row r="64" spans="26:26" s="18" customFormat="1" x14ac:dyDescent="0.2">
      <c r="Z64" s="164"/>
    </row>
    <row r="65" spans="26:26" s="18" customFormat="1" x14ac:dyDescent="0.2">
      <c r="Z65" s="164"/>
    </row>
    <row r="66" spans="26:26" s="18" customFormat="1" x14ac:dyDescent="0.2">
      <c r="Z66" s="164"/>
    </row>
    <row r="67" spans="26:26" s="18" customFormat="1" x14ac:dyDescent="0.2">
      <c r="Z67" s="164"/>
    </row>
    <row r="68" spans="26:26" s="18" customFormat="1" x14ac:dyDescent="0.2">
      <c r="Z68" s="164"/>
    </row>
    <row r="69" spans="26:26" s="18" customFormat="1" x14ac:dyDescent="0.2">
      <c r="Z69" s="164"/>
    </row>
    <row r="70" spans="26:26" s="18" customFormat="1" x14ac:dyDescent="0.2">
      <c r="Z70" s="164"/>
    </row>
    <row r="71" spans="26:26" s="18" customFormat="1" x14ac:dyDescent="0.2">
      <c r="Z71" s="164"/>
    </row>
    <row r="72" spans="26:26" s="18" customFormat="1" x14ac:dyDescent="0.2">
      <c r="Z72" s="164"/>
    </row>
    <row r="73" spans="26:26" s="18" customFormat="1" x14ac:dyDescent="0.2">
      <c r="Z73" s="164"/>
    </row>
    <row r="74" spans="26:26" s="18" customFormat="1" x14ac:dyDescent="0.2">
      <c r="Z74" s="164"/>
    </row>
    <row r="75" spans="26:26" s="18" customFormat="1" x14ac:dyDescent="0.2">
      <c r="Z75" s="164"/>
    </row>
    <row r="76" spans="26:26" s="18" customFormat="1" x14ac:dyDescent="0.2">
      <c r="Z76" s="164"/>
    </row>
    <row r="77" spans="26:26" s="18" customFormat="1" x14ac:dyDescent="0.2">
      <c r="Z77" s="164"/>
    </row>
    <row r="78" spans="26:26" s="18" customFormat="1" x14ac:dyDescent="0.2">
      <c r="Z78" s="164"/>
    </row>
    <row r="79" spans="26:26" s="18" customFormat="1" x14ac:dyDescent="0.2">
      <c r="Z79" s="164"/>
    </row>
    <row r="80" spans="26:26" s="18" customFormat="1" x14ac:dyDescent="0.2">
      <c r="Z80" s="164"/>
    </row>
    <row r="81" spans="26:26" s="18" customFormat="1" x14ac:dyDescent="0.2">
      <c r="Z81" s="164"/>
    </row>
    <row r="82" spans="26:26" s="18" customFormat="1" x14ac:dyDescent="0.2">
      <c r="Z82" s="164"/>
    </row>
    <row r="83" spans="26:26" s="18" customFormat="1" x14ac:dyDescent="0.2">
      <c r="Z83" s="164"/>
    </row>
    <row r="84" spans="26:26" s="18" customFormat="1" x14ac:dyDescent="0.2">
      <c r="Z84" s="164"/>
    </row>
    <row r="85" spans="26:26" s="18" customFormat="1" x14ac:dyDescent="0.2">
      <c r="Z85" s="164"/>
    </row>
    <row r="86" spans="26:26" s="18" customFormat="1" x14ac:dyDescent="0.2">
      <c r="Z86" s="164"/>
    </row>
    <row r="87" spans="26:26" s="18" customFormat="1" x14ac:dyDescent="0.2">
      <c r="Z87" s="164"/>
    </row>
    <row r="88" spans="26:26" s="18" customFormat="1" x14ac:dyDescent="0.2">
      <c r="Z88" s="164"/>
    </row>
    <row r="89" spans="26:26" s="18" customFormat="1" x14ac:dyDescent="0.2">
      <c r="Z89" s="164"/>
    </row>
    <row r="90" spans="26:26" s="18" customFormat="1" x14ac:dyDescent="0.2">
      <c r="Z90" s="164"/>
    </row>
    <row r="91" spans="26:26" s="18" customFormat="1" x14ac:dyDescent="0.2">
      <c r="Z91" s="164"/>
    </row>
    <row r="92" spans="26:26" s="18" customFormat="1" x14ac:dyDescent="0.2">
      <c r="Z92" s="164"/>
    </row>
    <row r="93" spans="26:26" s="18" customFormat="1" x14ac:dyDescent="0.2">
      <c r="Z93" s="164"/>
    </row>
    <row r="94" spans="26:26" s="18" customFormat="1" x14ac:dyDescent="0.2">
      <c r="Z94" s="164"/>
    </row>
    <row r="95" spans="26:26" s="18" customFormat="1" x14ac:dyDescent="0.2">
      <c r="Z95" s="164"/>
    </row>
    <row r="96" spans="26:26" s="18" customFormat="1" x14ac:dyDescent="0.2">
      <c r="Z96" s="164"/>
    </row>
    <row r="97" spans="26:26" s="18" customFormat="1" x14ac:dyDescent="0.2">
      <c r="Z97" s="164"/>
    </row>
    <row r="98" spans="26:26" s="18" customFormat="1" x14ac:dyDescent="0.2">
      <c r="Z98" s="164"/>
    </row>
    <row r="99" spans="26:26" s="18" customFormat="1" x14ac:dyDescent="0.2">
      <c r="Z99" s="164"/>
    </row>
    <row r="100" spans="26:26" s="18" customFormat="1" x14ac:dyDescent="0.2">
      <c r="Z100" s="164"/>
    </row>
    <row r="101" spans="26:26" s="18" customFormat="1" x14ac:dyDescent="0.2">
      <c r="Z101" s="164"/>
    </row>
    <row r="102" spans="26:26" s="18" customFormat="1" x14ac:dyDescent="0.2">
      <c r="Z102" s="164"/>
    </row>
    <row r="103" spans="26:26" s="18" customFormat="1" x14ac:dyDescent="0.2">
      <c r="Z103" s="164"/>
    </row>
    <row r="104" spans="26:26" s="18" customFormat="1" x14ac:dyDescent="0.2">
      <c r="Z104" s="164"/>
    </row>
    <row r="105" spans="26:26" s="18" customFormat="1" x14ac:dyDescent="0.2">
      <c r="Z105" s="164"/>
    </row>
    <row r="106" spans="26:26" s="18" customFormat="1" x14ac:dyDescent="0.2">
      <c r="Z106" s="164"/>
    </row>
    <row r="107" spans="26:26" s="18" customFormat="1" x14ac:dyDescent="0.2">
      <c r="Z107" s="164"/>
    </row>
    <row r="108" spans="26:26" s="18" customFormat="1" x14ac:dyDescent="0.2">
      <c r="Z108" s="164"/>
    </row>
    <row r="109" spans="26:26" s="18" customFormat="1" x14ac:dyDescent="0.2">
      <c r="Z109" s="164"/>
    </row>
    <row r="110" spans="26:26" s="18" customFormat="1" x14ac:dyDescent="0.2">
      <c r="Z110" s="164"/>
    </row>
    <row r="111" spans="26:26" s="18" customFormat="1" x14ac:dyDescent="0.2">
      <c r="Z111" s="164"/>
    </row>
    <row r="112" spans="26:26" s="18" customFormat="1" x14ac:dyDescent="0.2">
      <c r="Z112" s="164"/>
    </row>
    <row r="113" spans="26:26" s="18" customFormat="1" x14ac:dyDescent="0.2">
      <c r="Z113" s="164"/>
    </row>
    <row r="114" spans="26:26" s="18" customFormat="1" x14ac:dyDescent="0.2">
      <c r="Z114" s="164"/>
    </row>
    <row r="115" spans="26:26" s="18" customFormat="1" x14ac:dyDescent="0.2">
      <c r="Z115" s="164"/>
    </row>
    <row r="116" spans="26:26" s="18" customFormat="1" x14ac:dyDescent="0.2">
      <c r="Z116" s="164"/>
    </row>
    <row r="117" spans="26:26" s="18" customFormat="1" x14ac:dyDescent="0.2">
      <c r="Z117" s="164"/>
    </row>
    <row r="118" spans="26:26" s="18" customFormat="1" x14ac:dyDescent="0.2">
      <c r="Z118" s="164"/>
    </row>
    <row r="119" spans="26:26" s="18" customFormat="1" x14ac:dyDescent="0.2">
      <c r="Z119" s="164"/>
    </row>
    <row r="120" spans="26:26" s="18" customFormat="1" x14ac:dyDescent="0.2">
      <c r="Z120" s="164"/>
    </row>
    <row r="121" spans="26:26" s="18" customFormat="1" x14ac:dyDescent="0.2">
      <c r="Z121" s="164"/>
    </row>
    <row r="122" spans="26:26" s="18" customFormat="1" x14ac:dyDescent="0.2">
      <c r="Z122" s="164"/>
    </row>
    <row r="123" spans="26:26" s="18" customFormat="1" x14ac:dyDescent="0.2">
      <c r="Z123" s="164"/>
    </row>
    <row r="124" spans="26:26" s="18" customFormat="1" x14ac:dyDescent="0.2">
      <c r="Z124" s="164"/>
    </row>
    <row r="125" spans="26:26" s="18" customFormat="1" x14ac:dyDescent="0.2">
      <c r="Z125" s="164"/>
    </row>
    <row r="126" spans="26:26" s="18" customFormat="1" x14ac:dyDescent="0.2">
      <c r="Z126" s="164"/>
    </row>
    <row r="127" spans="26:26" s="18" customFormat="1" x14ac:dyDescent="0.2">
      <c r="Z127" s="164"/>
    </row>
    <row r="128" spans="26:26" s="18" customFormat="1" x14ac:dyDescent="0.2">
      <c r="Z128" s="164"/>
    </row>
    <row r="129" spans="26:26" s="18" customFormat="1" x14ac:dyDescent="0.2">
      <c r="Z129" s="164"/>
    </row>
    <row r="130" spans="26:26" s="18" customFormat="1" x14ac:dyDescent="0.2">
      <c r="Z130" s="164"/>
    </row>
    <row r="131" spans="26:26" s="18" customFormat="1" x14ac:dyDescent="0.2">
      <c r="Z131" s="164"/>
    </row>
    <row r="132" spans="26:26" s="18" customFormat="1" x14ac:dyDescent="0.2">
      <c r="Z132" s="164"/>
    </row>
    <row r="133" spans="26:26" s="18" customFormat="1" x14ac:dyDescent="0.2">
      <c r="Z133" s="164"/>
    </row>
    <row r="134" spans="26:26" s="18" customFormat="1" x14ac:dyDescent="0.2">
      <c r="Z134" s="164"/>
    </row>
    <row r="135" spans="26:26" s="18" customFormat="1" x14ac:dyDescent="0.2">
      <c r="Z135" s="164"/>
    </row>
    <row r="136" spans="26:26" s="18" customFormat="1" x14ac:dyDescent="0.2">
      <c r="Z136" s="164"/>
    </row>
    <row r="137" spans="26:26" s="18" customFormat="1" x14ac:dyDescent="0.2">
      <c r="Z137" s="164"/>
    </row>
    <row r="138" spans="26:26" s="18" customFormat="1" x14ac:dyDescent="0.2">
      <c r="Z138" s="164"/>
    </row>
    <row r="139" spans="26:26" s="18" customFormat="1" x14ac:dyDescent="0.2">
      <c r="Z139" s="164"/>
    </row>
    <row r="140" spans="26:26" s="18" customFormat="1" x14ac:dyDescent="0.2">
      <c r="Z140" s="164"/>
    </row>
    <row r="141" spans="26:26" s="18" customFormat="1" x14ac:dyDescent="0.2">
      <c r="Z141" s="164"/>
    </row>
    <row r="142" spans="26:26" s="18" customFormat="1" x14ac:dyDescent="0.2">
      <c r="Z142" s="164"/>
    </row>
    <row r="143" spans="26:26" s="18" customFormat="1" x14ac:dyDescent="0.2">
      <c r="Z143" s="164"/>
    </row>
    <row r="144" spans="26:26" s="18" customFormat="1" x14ac:dyDescent="0.2">
      <c r="Z144" s="164"/>
    </row>
    <row r="145" spans="26:26" s="18" customFormat="1" x14ac:dyDescent="0.2">
      <c r="Z145" s="164"/>
    </row>
    <row r="146" spans="26:26" s="18" customFormat="1" x14ac:dyDescent="0.2">
      <c r="Z146" s="164"/>
    </row>
    <row r="147" spans="26:26" s="18" customFormat="1" x14ac:dyDescent="0.2">
      <c r="Z147" s="164"/>
    </row>
    <row r="148" spans="26:26" s="18" customFormat="1" x14ac:dyDescent="0.2">
      <c r="Z148" s="164"/>
    </row>
    <row r="149" spans="26:26" s="18" customFormat="1" x14ac:dyDescent="0.2">
      <c r="Z149" s="164"/>
    </row>
    <row r="150" spans="26:26" s="18" customFormat="1" x14ac:dyDescent="0.2">
      <c r="Z150" s="164"/>
    </row>
    <row r="151" spans="26:26" s="18" customFormat="1" x14ac:dyDescent="0.2">
      <c r="Z151" s="164"/>
    </row>
    <row r="152" spans="26:26" s="18" customFormat="1" x14ac:dyDescent="0.2">
      <c r="Z152" s="164"/>
    </row>
    <row r="153" spans="26:26" s="18" customFormat="1" x14ac:dyDescent="0.2">
      <c r="Z153" s="164"/>
    </row>
    <row r="154" spans="26:26" s="18" customFormat="1" x14ac:dyDescent="0.2">
      <c r="Z154" s="164"/>
    </row>
    <row r="155" spans="26:26" s="18" customFormat="1" x14ac:dyDescent="0.2">
      <c r="Z155" s="164"/>
    </row>
    <row r="156" spans="26:26" s="18" customFormat="1" x14ac:dyDescent="0.2">
      <c r="Z156" s="164"/>
    </row>
    <row r="157" spans="26:26" s="18" customFormat="1" x14ac:dyDescent="0.2">
      <c r="Z157" s="164"/>
    </row>
    <row r="158" spans="26:26" s="18" customFormat="1" x14ac:dyDescent="0.2">
      <c r="Z158" s="164"/>
    </row>
    <row r="159" spans="26:26" s="18" customFormat="1" x14ac:dyDescent="0.2">
      <c r="Z159" s="164"/>
    </row>
    <row r="160" spans="26:26" s="18" customFormat="1" x14ac:dyDescent="0.2">
      <c r="Z160" s="164"/>
    </row>
    <row r="161" spans="26:26" s="18" customFormat="1" x14ac:dyDescent="0.2">
      <c r="Z161" s="164"/>
    </row>
    <row r="162" spans="26:26" s="18" customFormat="1" x14ac:dyDescent="0.2">
      <c r="Z162" s="164"/>
    </row>
    <row r="163" spans="26:26" s="18" customFormat="1" x14ac:dyDescent="0.2">
      <c r="Z163" s="164"/>
    </row>
    <row r="164" spans="26:26" s="18" customFormat="1" x14ac:dyDescent="0.2">
      <c r="Z164" s="164"/>
    </row>
    <row r="165" spans="26:26" s="18" customFormat="1" x14ac:dyDescent="0.2">
      <c r="Z165" s="164"/>
    </row>
    <row r="166" spans="26:26" s="18" customFormat="1" x14ac:dyDescent="0.2">
      <c r="Z166" s="164"/>
    </row>
    <row r="167" spans="26:26" s="18" customFormat="1" x14ac:dyDescent="0.2">
      <c r="Z167" s="164"/>
    </row>
    <row r="168" spans="26:26" s="18" customFormat="1" x14ac:dyDescent="0.2">
      <c r="Z168" s="164"/>
    </row>
    <row r="169" spans="26:26" s="18" customFormat="1" x14ac:dyDescent="0.2">
      <c r="Z169" s="164"/>
    </row>
    <row r="170" spans="26:26" s="18" customFormat="1" x14ac:dyDescent="0.2">
      <c r="Z170" s="164"/>
    </row>
    <row r="171" spans="26:26" s="18" customFormat="1" x14ac:dyDescent="0.2">
      <c r="Z171" s="164"/>
    </row>
    <row r="172" spans="26:26" s="18" customFormat="1" x14ac:dyDescent="0.2">
      <c r="Z172" s="164"/>
    </row>
    <row r="173" spans="26:26" s="18" customFormat="1" x14ac:dyDescent="0.2">
      <c r="Z173" s="164"/>
    </row>
    <row r="174" spans="26:26" s="18" customFormat="1" x14ac:dyDescent="0.2">
      <c r="Z174" s="164"/>
    </row>
    <row r="175" spans="26:26" s="18" customFormat="1" x14ac:dyDescent="0.2">
      <c r="Z175" s="164"/>
    </row>
    <row r="176" spans="26:26" s="18" customFormat="1" x14ac:dyDescent="0.2">
      <c r="Z176" s="164"/>
    </row>
    <row r="177" spans="26:26" s="18" customFormat="1" x14ac:dyDescent="0.2">
      <c r="Z177" s="164"/>
    </row>
    <row r="178" spans="26:26" s="18" customFormat="1" x14ac:dyDescent="0.2">
      <c r="Z178" s="164"/>
    </row>
    <row r="179" spans="26:26" s="18" customFormat="1" x14ac:dyDescent="0.2">
      <c r="Z179" s="164"/>
    </row>
    <row r="180" spans="26:26" s="18" customFormat="1" x14ac:dyDescent="0.2">
      <c r="Z180" s="164"/>
    </row>
    <row r="181" spans="26:26" s="18" customFormat="1" x14ac:dyDescent="0.2">
      <c r="Z181" s="164"/>
    </row>
    <row r="182" spans="26:26" s="18" customFormat="1" x14ac:dyDescent="0.2">
      <c r="Z182" s="164"/>
    </row>
    <row r="183" spans="26:26" s="18" customFormat="1" x14ac:dyDescent="0.2">
      <c r="Z183" s="164"/>
    </row>
    <row r="184" spans="26:26" s="18" customFormat="1" x14ac:dyDescent="0.2">
      <c r="Z184" s="164"/>
    </row>
    <row r="185" spans="26:26" s="18" customFormat="1" x14ac:dyDescent="0.2">
      <c r="Z185" s="164"/>
    </row>
    <row r="186" spans="26:26" s="18" customFormat="1" x14ac:dyDescent="0.2">
      <c r="Z186" s="164"/>
    </row>
    <row r="187" spans="26:26" s="18" customFormat="1" x14ac:dyDescent="0.2">
      <c r="Z187" s="164"/>
    </row>
    <row r="188" spans="26:26" s="18" customFormat="1" x14ac:dyDescent="0.2">
      <c r="Z188" s="164"/>
    </row>
    <row r="189" spans="26:26" s="18" customFormat="1" x14ac:dyDescent="0.2">
      <c r="Z189" s="164"/>
    </row>
    <row r="190" spans="26:26" s="18" customFormat="1" x14ac:dyDescent="0.2">
      <c r="Z190" s="164"/>
    </row>
    <row r="191" spans="26:26" s="18" customFormat="1" x14ac:dyDescent="0.2">
      <c r="Z191" s="164"/>
    </row>
    <row r="192" spans="26:26" s="18" customFormat="1" x14ac:dyDescent="0.2">
      <c r="Z192" s="164"/>
    </row>
    <row r="193" spans="26:26" s="18" customFormat="1" x14ac:dyDescent="0.2">
      <c r="Z193" s="164"/>
    </row>
    <row r="194" spans="26:26" s="18" customFormat="1" x14ac:dyDescent="0.2">
      <c r="Z194" s="164"/>
    </row>
    <row r="195" spans="26:26" s="18" customFormat="1" x14ac:dyDescent="0.2">
      <c r="Z195" s="164"/>
    </row>
    <row r="196" spans="26:26" s="18" customFormat="1" x14ac:dyDescent="0.2">
      <c r="Z196" s="164"/>
    </row>
    <row r="197" spans="26:26" s="18" customFormat="1" x14ac:dyDescent="0.2">
      <c r="Z197" s="164"/>
    </row>
    <row r="198" spans="26:26" s="18" customFormat="1" x14ac:dyDescent="0.2">
      <c r="Z198" s="164"/>
    </row>
    <row r="199" spans="26:26" s="18" customFormat="1" x14ac:dyDescent="0.2">
      <c r="Z199" s="164"/>
    </row>
    <row r="200" spans="26:26" s="18" customFormat="1" x14ac:dyDescent="0.2">
      <c r="Z200" s="164"/>
    </row>
    <row r="201" spans="26:26" s="18" customFormat="1" x14ac:dyDescent="0.2">
      <c r="Z201" s="164"/>
    </row>
    <row r="202" spans="26:26" s="18" customFormat="1" x14ac:dyDescent="0.2">
      <c r="Z202" s="164"/>
    </row>
    <row r="203" spans="26:26" s="18" customFormat="1" x14ac:dyDescent="0.2">
      <c r="Z203" s="164"/>
    </row>
    <row r="204" spans="26:26" s="18" customFormat="1" x14ac:dyDescent="0.2">
      <c r="Z204" s="164"/>
    </row>
    <row r="205" spans="26:26" s="18" customFormat="1" x14ac:dyDescent="0.2">
      <c r="Z205" s="164"/>
    </row>
    <row r="206" spans="26:26" s="18" customFormat="1" x14ac:dyDescent="0.2">
      <c r="Z206" s="164"/>
    </row>
    <row r="207" spans="26:26" s="18" customFormat="1" x14ac:dyDescent="0.2">
      <c r="Z207" s="164"/>
    </row>
    <row r="208" spans="26:26" s="18" customFormat="1" x14ac:dyDescent="0.2">
      <c r="Z208" s="164"/>
    </row>
    <row r="209" spans="26:26" s="18" customFormat="1" x14ac:dyDescent="0.2">
      <c r="Z209" s="164"/>
    </row>
    <row r="210" spans="26:26" s="18" customFormat="1" x14ac:dyDescent="0.2">
      <c r="Z210" s="164"/>
    </row>
    <row r="211" spans="26:26" s="18" customFormat="1" x14ac:dyDescent="0.2">
      <c r="Z211" s="164"/>
    </row>
    <row r="212" spans="26:26" s="18" customFormat="1" x14ac:dyDescent="0.2">
      <c r="Z212" s="164"/>
    </row>
    <row r="213" spans="26:26" s="18" customFormat="1" x14ac:dyDescent="0.2">
      <c r="Z213" s="164"/>
    </row>
    <row r="214" spans="26:26" s="18" customFormat="1" x14ac:dyDescent="0.2">
      <c r="Z214" s="164"/>
    </row>
    <row r="215" spans="26:26" s="18" customFormat="1" x14ac:dyDescent="0.2">
      <c r="Z215" s="164"/>
    </row>
    <row r="216" spans="26:26" s="18" customFormat="1" x14ac:dyDescent="0.2">
      <c r="Z216" s="164"/>
    </row>
    <row r="217" spans="26:26" s="18" customFormat="1" x14ac:dyDescent="0.2">
      <c r="Z217" s="164"/>
    </row>
    <row r="218" spans="26:26" s="18" customFormat="1" x14ac:dyDescent="0.2">
      <c r="Z218" s="164"/>
    </row>
    <row r="219" spans="26:26" s="18" customFormat="1" x14ac:dyDescent="0.2">
      <c r="Z219" s="164"/>
    </row>
    <row r="220" spans="26:26" s="18" customFormat="1" x14ac:dyDescent="0.2">
      <c r="Z220" s="164"/>
    </row>
    <row r="221" spans="26:26" s="18" customFormat="1" x14ac:dyDescent="0.2">
      <c r="Z221" s="164"/>
    </row>
    <row r="222" spans="26:26" s="18" customFormat="1" x14ac:dyDescent="0.2">
      <c r="Z222" s="164"/>
    </row>
    <row r="223" spans="26:26" s="18" customFormat="1" x14ac:dyDescent="0.2">
      <c r="Z223" s="164"/>
    </row>
    <row r="224" spans="26:26" s="18" customFormat="1" x14ac:dyDescent="0.2">
      <c r="Z224" s="164"/>
    </row>
    <row r="225" spans="26:26" s="18" customFormat="1" x14ac:dyDescent="0.2">
      <c r="Z225" s="164"/>
    </row>
    <row r="226" spans="26:26" s="18" customFormat="1" x14ac:dyDescent="0.2">
      <c r="Z226" s="164"/>
    </row>
    <row r="227" spans="26:26" s="18" customFormat="1" x14ac:dyDescent="0.2">
      <c r="Z227" s="164"/>
    </row>
    <row r="228" spans="26:26" s="18" customFormat="1" x14ac:dyDescent="0.2">
      <c r="Z228" s="164"/>
    </row>
    <row r="229" spans="26:26" s="18" customFormat="1" x14ac:dyDescent="0.2">
      <c r="Z229" s="164"/>
    </row>
    <row r="230" spans="26:26" s="18" customFormat="1" x14ac:dyDescent="0.2">
      <c r="Z230" s="164"/>
    </row>
    <row r="231" spans="26:26" s="18" customFormat="1" x14ac:dyDescent="0.2">
      <c r="Z231" s="163"/>
    </row>
    <row r="232" spans="26:26" s="18" customFormat="1" x14ac:dyDescent="0.2">
      <c r="Z232" s="163"/>
    </row>
    <row r="233" spans="26:26" s="18" customFormat="1" x14ac:dyDescent="0.2">
      <c r="Z233" s="163"/>
    </row>
    <row r="234" spans="26:26" s="18" customFormat="1" x14ac:dyDescent="0.2">
      <c r="Z234" s="163"/>
    </row>
    <row r="235" spans="26:26" s="18" customFormat="1" x14ac:dyDescent="0.2">
      <c r="Z235" s="163"/>
    </row>
    <row r="236" spans="26:26" s="18" customFormat="1" x14ac:dyDescent="0.2">
      <c r="Z236" s="163"/>
    </row>
    <row r="237" spans="26:26" s="18" customFormat="1" x14ac:dyDescent="0.2">
      <c r="Z237" s="163"/>
    </row>
    <row r="238" spans="26:26" s="18" customFormat="1" x14ac:dyDescent="0.2">
      <c r="Z238" s="163"/>
    </row>
    <row r="239" spans="26:26" s="18" customFormat="1" x14ac:dyDescent="0.2">
      <c r="Z239" s="163"/>
    </row>
    <row r="240" spans="26:26" s="18" customFormat="1" x14ac:dyDescent="0.2">
      <c r="Z240" s="163"/>
    </row>
    <row r="241" spans="26:26" s="18" customFormat="1" x14ac:dyDescent="0.2">
      <c r="Z241" s="163"/>
    </row>
    <row r="242" spans="26:26" s="18" customFormat="1" x14ac:dyDescent="0.2">
      <c r="Z242" s="163"/>
    </row>
    <row r="243" spans="26:26" s="18" customFormat="1" x14ac:dyDescent="0.2">
      <c r="Z243" s="163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53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7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120</v>
      </c>
      <c r="F3" s="22" t="s">
        <v>121</v>
      </c>
      <c r="G3" s="22" t="s">
        <v>122</v>
      </c>
      <c r="H3" s="190" t="s">
        <v>123</v>
      </c>
      <c r="I3" s="191"/>
      <c r="J3" s="192"/>
      <c r="K3" s="22" t="s">
        <v>124</v>
      </c>
      <c r="L3" s="22" t="s">
        <v>125</v>
      </c>
      <c r="M3" s="22" t="s">
        <v>126</v>
      </c>
      <c r="N3" s="23" t="s">
        <v>0</v>
      </c>
      <c r="O3" s="23" t="s">
        <v>0</v>
      </c>
    </row>
    <row r="4" spans="1:27" s="31" customFormat="1" x14ac:dyDescent="0.25">
      <c r="A4" s="24"/>
      <c r="B4" s="25" t="s">
        <v>7</v>
      </c>
      <c r="C4" s="26" t="s">
        <v>0</v>
      </c>
      <c r="D4" s="26" t="s">
        <v>0</v>
      </c>
      <c r="E4" s="27">
        <f>SUM(E5:E8)</f>
        <v>0</v>
      </c>
      <c r="F4" s="27">
        <f t="shared" ref="F4:M4" si="0">SUM(F5:F8)</f>
        <v>0</v>
      </c>
      <c r="G4" s="27">
        <f t="shared" si="0"/>
        <v>0</v>
      </c>
      <c r="H4" s="28">
        <f t="shared" si="0"/>
        <v>0</v>
      </c>
      <c r="I4" s="27">
        <f t="shared" si="0"/>
        <v>0</v>
      </c>
      <c r="J4" s="29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30" t="s">
        <v>0</v>
      </c>
      <c r="O4" s="30" t="s">
        <v>0</v>
      </c>
      <c r="AA4" s="32" t="s">
        <v>8</v>
      </c>
    </row>
    <row r="5" spans="1:27" s="18" customFormat="1" x14ac:dyDescent="0.2">
      <c r="B5" s="33" t="s">
        <v>9</v>
      </c>
      <c r="C5" s="34" t="s">
        <v>0</v>
      </c>
      <c r="D5" s="35" t="s">
        <v>0</v>
      </c>
      <c r="E5" s="36">
        <v>0</v>
      </c>
      <c r="F5" s="36">
        <v>0</v>
      </c>
      <c r="G5" s="36">
        <v>0</v>
      </c>
      <c r="H5" s="37">
        <v>0</v>
      </c>
      <c r="I5" s="36">
        <v>0</v>
      </c>
      <c r="J5" s="38">
        <v>0</v>
      </c>
      <c r="K5" s="36">
        <v>0</v>
      </c>
      <c r="L5" s="36">
        <v>0</v>
      </c>
      <c r="M5" s="36">
        <v>0</v>
      </c>
      <c r="N5" s="39" t="s">
        <v>0</v>
      </c>
      <c r="O5" s="40" t="s">
        <v>0</v>
      </c>
      <c r="AA5" s="41">
        <v>1</v>
      </c>
    </row>
    <row r="6" spans="1:27" s="18" customFormat="1" x14ac:dyDescent="0.2">
      <c r="B6" s="33" t="s">
        <v>10</v>
      </c>
      <c r="C6" s="42" t="s">
        <v>0</v>
      </c>
      <c r="D6" s="43" t="s">
        <v>0</v>
      </c>
      <c r="E6" s="44">
        <v>0</v>
      </c>
      <c r="F6" s="44">
        <v>0</v>
      </c>
      <c r="G6" s="44">
        <v>0</v>
      </c>
      <c r="H6" s="45">
        <v>0</v>
      </c>
      <c r="I6" s="44">
        <v>0</v>
      </c>
      <c r="J6" s="46">
        <v>0</v>
      </c>
      <c r="K6" s="44">
        <v>0</v>
      </c>
      <c r="L6" s="44">
        <v>0</v>
      </c>
      <c r="M6" s="44">
        <v>0</v>
      </c>
      <c r="N6" s="47" t="s">
        <v>0</v>
      </c>
      <c r="O6" s="48" t="s">
        <v>0</v>
      </c>
      <c r="AA6" s="32" t="s">
        <v>11</v>
      </c>
    </row>
    <row r="7" spans="1:27" s="18" customFormat="1" x14ac:dyDescent="0.2">
      <c r="B7" s="33" t="s">
        <v>12</v>
      </c>
      <c r="C7" s="42" t="s">
        <v>0</v>
      </c>
      <c r="D7" s="43" t="s">
        <v>0</v>
      </c>
      <c r="E7" s="44">
        <v>0</v>
      </c>
      <c r="F7" s="44">
        <v>0</v>
      </c>
      <c r="G7" s="44">
        <v>0</v>
      </c>
      <c r="H7" s="45">
        <v>0</v>
      </c>
      <c r="I7" s="44">
        <v>0</v>
      </c>
      <c r="J7" s="46">
        <v>0</v>
      </c>
      <c r="K7" s="44">
        <v>0</v>
      </c>
      <c r="L7" s="44">
        <v>0</v>
      </c>
      <c r="M7" s="44">
        <v>0</v>
      </c>
      <c r="N7" s="47" t="s">
        <v>0</v>
      </c>
      <c r="O7" s="48" t="s">
        <v>0</v>
      </c>
      <c r="AA7" s="41">
        <v>1</v>
      </c>
    </row>
    <row r="8" spans="1:27" s="18" customFormat="1" x14ac:dyDescent="0.2">
      <c r="B8" s="33" t="s">
        <v>13</v>
      </c>
      <c r="C8" s="49" t="s">
        <v>0</v>
      </c>
      <c r="D8" s="50" t="s">
        <v>0</v>
      </c>
      <c r="E8" s="51">
        <v>0</v>
      </c>
      <c r="F8" s="51">
        <v>0</v>
      </c>
      <c r="G8" s="51">
        <v>0</v>
      </c>
      <c r="H8" s="52">
        <v>0</v>
      </c>
      <c r="I8" s="51">
        <v>0</v>
      </c>
      <c r="J8" s="53">
        <v>0</v>
      </c>
      <c r="K8" s="51">
        <v>0</v>
      </c>
      <c r="L8" s="51">
        <v>0</v>
      </c>
      <c r="M8" s="51">
        <v>0</v>
      </c>
      <c r="N8" s="54" t="s">
        <v>0</v>
      </c>
      <c r="O8" s="55" t="s">
        <v>0</v>
      </c>
      <c r="AA8" s="32" t="s">
        <v>14</v>
      </c>
    </row>
    <row r="9" spans="1:27" s="31" customFormat="1" x14ac:dyDescent="0.25">
      <c r="A9" s="24"/>
      <c r="B9" s="25" t="s">
        <v>15</v>
      </c>
      <c r="C9" s="26" t="s">
        <v>0</v>
      </c>
      <c r="D9" s="26" t="s">
        <v>0</v>
      </c>
      <c r="E9" s="27">
        <f>E10+E19</f>
        <v>106</v>
      </c>
      <c r="F9" s="27">
        <f t="shared" ref="F9:M9" si="1">F10+F19</f>
        <v>130</v>
      </c>
      <c r="G9" s="27">
        <f t="shared" si="1"/>
        <v>1443</v>
      </c>
      <c r="H9" s="28">
        <f t="shared" si="1"/>
        <v>110</v>
      </c>
      <c r="I9" s="27">
        <f t="shared" si="1"/>
        <v>110</v>
      </c>
      <c r="J9" s="29">
        <f t="shared" si="1"/>
        <v>169</v>
      </c>
      <c r="K9" s="27">
        <f t="shared" si="1"/>
        <v>109.83</v>
      </c>
      <c r="L9" s="27">
        <f t="shared" si="1"/>
        <v>114.88217999999999</v>
      </c>
      <c r="M9" s="27">
        <f t="shared" si="1"/>
        <v>120.97093553999999</v>
      </c>
      <c r="N9" s="30" t="s">
        <v>0</v>
      </c>
      <c r="O9" s="30" t="s">
        <v>0</v>
      </c>
      <c r="AA9" s="18" t="s">
        <v>0</v>
      </c>
    </row>
    <row r="10" spans="1:27" s="31" customFormat="1" x14ac:dyDescent="0.2">
      <c r="A10" s="56"/>
      <c r="B10" s="33" t="s">
        <v>16</v>
      </c>
      <c r="C10" s="57" t="s">
        <v>0</v>
      </c>
      <c r="D10" s="58" t="s">
        <v>0</v>
      </c>
      <c r="E10" s="59">
        <f>SUM(E11:E13)</f>
        <v>106</v>
      </c>
      <c r="F10" s="59">
        <f t="shared" ref="F10:M10" si="2">SUM(F11:F13)</f>
        <v>130</v>
      </c>
      <c r="G10" s="59">
        <f t="shared" si="2"/>
        <v>1443</v>
      </c>
      <c r="H10" s="60">
        <f t="shared" si="2"/>
        <v>110</v>
      </c>
      <c r="I10" s="59">
        <f t="shared" si="2"/>
        <v>110</v>
      </c>
      <c r="J10" s="61">
        <f t="shared" si="2"/>
        <v>169</v>
      </c>
      <c r="K10" s="59">
        <f t="shared" si="2"/>
        <v>109.83</v>
      </c>
      <c r="L10" s="59">
        <f t="shared" si="2"/>
        <v>114.88217999999999</v>
      </c>
      <c r="M10" s="59">
        <f t="shared" si="2"/>
        <v>120.97093553999999</v>
      </c>
      <c r="N10" s="62" t="s">
        <v>0</v>
      </c>
      <c r="O10" s="63" t="s">
        <v>0</v>
      </c>
    </row>
    <row r="11" spans="1:27" s="18" customFormat="1" x14ac:dyDescent="0.25">
      <c r="A11" s="64"/>
      <c r="B11" s="65" t="s">
        <v>17</v>
      </c>
      <c r="C11" s="66" t="s">
        <v>0</v>
      </c>
      <c r="D11" s="67" t="s">
        <v>0</v>
      </c>
      <c r="E11" s="36">
        <v>0</v>
      </c>
      <c r="F11" s="36">
        <v>0</v>
      </c>
      <c r="G11" s="36">
        <v>0</v>
      </c>
      <c r="H11" s="37">
        <v>0</v>
      </c>
      <c r="I11" s="36">
        <v>0</v>
      </c>
      <c r="J11" s="38">
        <v>0</v>
      </c>
      <c r="K11" s="36">
        <v>0</v>
      </c>
      <c r="L11" s="36">
        <v>0</v>
      </c>
      <c r="M11" s="36">
        <v>0</v>
      </c>
      <c r="N11" s="68" t="s">
        <v>0</v>
      </c>
      <c r="O11" s="69" t="s">
        <v>0</v>
      </c>
    </row>
    <row r="12" spans="1:27" s="18" customFormat="1" x14ac:dyDescent="0.2">
      <c r="A12" s="70"/>
      <c r="B12" s="65" t="s">
        <v>18</v>
      </c>
      <c r="C12" s="66" t="s">
        <v>0</v>
      </c>
      <c r="D12" s="66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69" t="s">
        <v>0</v>
      </c>
      <c r="O12" s="69" t="s">
        <v>0</v>
      </c>
    </row>
    <row r="13" spans="1:27" s="18" customFormat="1" x14ac:dyDescent="0.2">
      <c r="A13" s="70"/>
      <c r="B13" s="65" t="s">
        <v>19</v>
      </c>
      <c r="C13" s="66" t="s">
        <v>0</v>
      </c>
      <c r="D13" s="66" t="s">
        <v>0</v>
      </c>
      <c r="E13" s="44">
        <v>106</v>
      </c>
      <c r="F13" s="44">
        <v>130</v>
      </c>
      <c r="G13" s="44">
        <v>1443</v>
      </c>
      <c r="H13" s="45">
        <v>110</v>
      </c>
      <c r="I13" s="44">
        <v>110</v>
      </c>
      <c r="J13" s="46">
        <v>169</v>
      </c>
      <c r="K13" s="44">
        <v>109.83</v>
      </c>
      <c r="L13" s="44">
        <v>114.88217999999999</v>
      </c>
      <c r="M13" s="44">
        <v>120.97093553999999</v>
      </c>
      <c r="N13" s="69" t="s">
        <v>0</v>
      </c>
      <c r="O13" s="69" t="s">
        <v>0</v>
      </c>
    </row>
    <row r="14" spans="1:27" s="18" customFormat="1" x14ac:dyDescent="0.25">
      <c r="A14" s="64"/>
      <c r="B14" s="71" t="s">
        <v>20</v>
      </c>
      <c r="C14" s="72" t="s">
        <v>0</v>
      </c>
      <c r="D14" s="72" t="s">
        <v>0</v>
      </c>
      <c r="E14" s="51"/>
      <c r="F14" s="51"/>
      <c r="G14" s="51"/>
      <c r="H14" s="52"/>
      <c r="I14" s="51"/>
      <c r="J14" s="53"/>
      <c r="K14" s="51"/>
      <c r="L14" s="51"/>
      <c r="M14" s="51"/>
      <c r="N14" s="69" t="s">
        <v>0</v>
      </c>
      <c r="O14" s="69" t="s">
        <v>0</v>
      </c>
    </row>
    <row r="15" spans="1:27" s="18" customFormat="1" x14ac:dyDescent="0.2">
      <c r="A15" s="70"/>
      <c r="B15" s="73" t="s">
        <v>21</v>
      </c>
      <c r="C15" s="74" t="s">
        <v>0</v>
      </c>
      <c r="D15" s="74" t="s">
        <v>0</v>
      </c>
      <c r="E15" s="37">
        <v>106</v>
      </c>
      <c r="F15" s="36">
        <v>130</v>
      </c>
      <c r="G15" s="36">
        <v>0</v>
      </c>
      <c r="H15" s="37">
        <v>110</v>
      </c>
      <c r="I15" s="36">
        <v>110</v>
      </c>
      <c r="J15" s="38">
        <v>169</v>
      </c>
      <c r="K15" s="36">
        <v>109.83</v>
      </c>
      <c r="L15" s="36">
        <v>114.88217999999999</v>
      </c>
      <c r="M15" s="38">
        <v>120.97093553999999</v>
      </c>
      <c r="N15" s="69" t="s">
        <v>0</v>
      </c>
      <c r="O15" s="69" t="s">
        <v>0</v>
      </c>
    </row>
    <row r="16" spans="1:27" s="18" customFormat="1" x14ac:dyDescent="0.2">
      <c r="A16" s="70"/>
      <c r="B16" s="73" t="s">
        <v>22</v>
      </c>
      <c r="C16" s="74" t="s">
        <v>0</v>
      </c>
      <c r="D16" s="74" t="s">
        <v>0</v>
      </c>
      <c r="E16" s="45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6">
        <v>0</v>
      </c>
      <c r="N16" s="69" t="s">
        <v>0</v>
      </c>
      <c r="O16" s="69" t="s">
        <v>0</v>
      </c>
    </row>
    <row r="17" spans="1:16" s="18" customFormat="1" x14ac:dyDescent="0.2">
      <c r="A17" s="70"/>
      <c r="B17" s="73" t="s">
        <v>22</v>
      </c>
      <c r="C17" s="74" t="s">
        <v>0</v>
      </c>
      <c r="D17" s="74" t="s">
        <v>0</v>
      </c>
      <c r="E17" s="45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6">
        <v>0</v>
      </c>
      <c r="N17" s="69" t="s">
        <v>0</v>
      </c>
      <c r="O17" s="69" t="s">
        <v>0</v>
      </c>
    </row>
    <row r="18" spans="1:16" s="18" customFormat="1" x14ac:dyDescent="0.2">
      <c r="A18" s="70"/>
      <c r="B18" s="73" t="s">
        <v>22</v>
      </c>
      <c r="C18" s="74" t="s">
        <v>0</v>
      </c>
      <c r="D18" s="74" t="s">
        <v>0</v>
      </c>
      <c r="E18" s="52">
        <v>0</v>
      </c>
      <c r="F18" s="51">
        <v>0</v>
      </c>
      <c r="G18" s="51">
        <v>0</v>
      </c>
      <c r="H18" s="52">
        <v>0</v>
      </c>
      <c r="I18" s="51">
        <v>0</v>
      </c>
      <c r="J18" s="53">
        <v>0</v>
      </c>
      <c r="K18" s="51">
        <v>0</v>
      </c>
      <c r="L18" s="51">
        <v>0</v>
      </c>
      <c r="M18" s="53">
        <v>0</v>
      </c>
      <c r="N18" s="69" t="s">
        <v>0</v>
      </c>
      <c r="O18" s="69" t="s">
        <v>0</v>
      </c>
    </row>
    <row r="19" spans="1:16" s="18" customFormat="1" x14ac:dyDescent="0.25">
      <c r="A19" s="75"/>
      <c r="B19" s="33" t="s">
        <v>23</v>
      </c>
      <c r="C19" s="42" t="s">
        <v>0</v>
      </c>
      <c r="D19" s="49" t="s">
        <v>0</v>
      </c>
      <c r="E19" s="59">
        <v>0</v>
      </c>
      <c r="F19" s="59">
        <v>0</v>
      </c>
      <c r="G19" s="59">
        <v>0</v>
      </c>
      <c r="H19" s="60">
        <v>0</v>
      </c>
      <c r="I19" s="59">
        <v>0</v>
      </c>
      <c r="J19" s="61">
        <v>0</v>
      </c>
      <c r="K19" s="59">
        <v>0</v>
      </c>
      <c r="L19" s="59">
        <v>0</v>
      </c>
      <c r="M19" s="59">
        <v>0</v>
      </c>
      <c r="N19" s="76" t="s">
        <v>0</v>
      </c>
      <c r="O19" s="69" t="s">
        <v>0</v>
      </c>
    </row>
    <row r="20" spans="1:16" s="18" customFormat="1" ht="6" customHeight="1" x14ac:dyDescent="0.25">
      <c r="A20" s="75"/>
      <c r="B20" s="77" t="s">
        <v>0</v>
      </c>
      <c r="C20" s="49" t="s">
        <v>0</v>
      </c>
      <c r="D20" s="50" t="s">
        <v>0</v>
      </c>
      <c r="E20" s="78"/>
      <c r="F20" s="78"/>
      <c r="G20" s="78"/>
      <c r="H20" s="79"/>
      <c r="I20" s="78"/>
      <c r="J20" s="80"/>
      <c r="K20" s="78"/>
      <c r="L20" s="78"/>
      <c r="M20" s="78"/>
      <c r="N20" s="23" t="s">
        <v>0</v>
      </c>
      <c r="O20" s="76" t="s">
        <v>0</v>
      </c>
    </row>
    <row r="21" spans="1:16" s="18" customFormat="1" x14ac:dyDescent="0.2">
      <c r="A21" s="31"/>
      <c r="B21" s="25" t="s">
        <v>24</v>
      </c>
      <c r="C21" s="26" t="s">
        <v>0</v>
      </c>
      <c r="D21" s="26" t="s">
        <v>0</v>
      </c>
      <c r="E21" s="27">
        <f>SUM(E22:E27)</f>
        <v>50</v>
      </c>
      <c r="F21" s="27">
        <f t="shared" ref="F21:M21" si="3">SUM(F22:F27)</f>
        <v>4018</v>
      </c>
      <c r="G21" s="27">
        <f t="shared" si="3"/>
        <v>0</v>
      </c>
      <c r="H21" s="28">
        <f t="shared" si="3"/>
        <v>0</v>
      </c>
      <c r="I21" s="27">
        <f t="shared" si="3"/>
        <v>0</v>
      </c>
      <c r="J21" s="29">
        <f t="shared" si="3"/>
        <v>160</v>
      </c>
      <c r="K21" s="27">
        <f t="shared" si="3"/>
        <v>0</v>
      </c>
      <c r="L21" s="27">
        <f t="shared" si="3"/>
        <v>0</v>
      </c>
      <c r="M21" s="27">
        <f t="shared" si="3"/>
        <v>0</v>
      </c>
      <c r="N21" s="30" t="s">
        <v>0</v>
      </c>
      <c r="O21" s="30" t="s">
        <v>0</v>
      </c>
      <c r="P21" s="31"/>
    </row>
    <row r="22" spans="1:16" s="18" customFormat="1" x14ac:dyDescent="0.2">
      <c r="B22" s="33" t="s">
        <v>25</v>
      </c>
      <c r="C22" s="34" t="s">
        <v>0</v>
      </c>
      <c r="D22" s="35" t="s">
        <v>0</v>
      </c>
      <c r="E22" s="36">
        <v>50</v>
      </c>
      <c r="F22" s="36">
        <v>3868</v>
      </c>
      <c r="G22" s="36">
        <v>0</v>
      </c>
      <c r="H22" s="37">
        <v>0</v>
      </c>
      <c r="I22" s="36">
        <v>0</v>
      </c>
      <c r="J22" s="38">
        <v>0</v>
      </c>
      <c r="K22" s="36">
        <v>0</v>
      </c>
      <c r="L22" s="36">
        <v>0</v>
      </c>
      <c r="M22" s="36">
        <v>0</v>
      </c>
      <c r="N22" s="81" t="s">
        <v>0</v>
      </c>
      <c r="O22" s="68" t="s">
        <v>0</v>
      </c>
    </row>
    <row r="23" spans="1:16" s="18" customFormat="1" x14ac:dyDescent="0.2">
      <c r="B23" s="33" t="s">
        <v>26</v>
      </c>
      <c r="C23" s="42" t="s">
        <v>0</v>
      </c>
      <c r="D23" s="43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82" t="s">
        <v>0</v>
      </c>
      <c r="O23" s="69" t="s">
        <v>0</v>
      </c>
    </row>
    <row r="24" spans="1:16" s="18" customFormat="1" x14ac:dyDescent="0.2">
      <c r="B24" s="33" t="s">
        <v>27</v>
      </c>
      <c r="C24" s="42" t="s">
        <v>0</v>
      </c>
      <c r="D24" s="43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82" t="s">
        <v>0</v>
      </c>
      <c r="O24" s="69" t="s">
        <v>0</v>
      </c>
    </row>
    <row r="25" spans="1:16" s="18" customFormat="1" x14ac:dyDescent="0.2">
      <c r="B25" s="33" t="s">
        <v>28</v>
      </c>
      <c r="C25" s="42" t="s">
        <v>0</v>
      </c>
      <c r="D25" s="43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82" t="s">
        <v>0</v>
      </c>
      <c r="O25" s="69" t="s">
        <v>0</v>
      </c>
    </row>
    <row r="26" spans="1:16" s="31" customFormat="1" x14ac:dyDescent="0.2">
      <c r="A26" s="18"/>
      <c r="B26" s="33" t="s">
        <v>29</v>
      </c>
      <c r="C26" s="42" t="s">
        <v>0</v>
      </c>
      <c r="D26" s="43" t="s">
        <v>0</v>
      </c>
      <c r="E26" s="44">
        <v>0</v>
      </c>
      <c r="F26" s="44">
        <v>150</v>
      </c>
      <c r="G26" s="44">
        <v>0</v>
      </c>
      <c r="H26" s="45">
        <v>0</v>
      </c>
      <c r="I26" s="44">
        <v>0</v>
      </c>
      <c r="J26" s="46">
        <v>160</v>
      </c>
      <c r="K26" s="44">
        <v>0</v>
      </c>
      <c r="L26" s="44">
        <v>0</v>
      </c>
      <c r="M26" s="44">
        <v>0</v>
      </c>
      <c r="N26" s="82" t="s">
        <v>0</v>
      </c>
      <c r="O26" s="69" t="s">
        <v>0</v>
      </c>
      <c r="P26" s="18"/>
    </row>
    <row r="27" spans="1:16" s="18" customFormat="1" x14ac:dyDescent="0.2">
      <c r="B27" s="33" t="s">
        <v>30</v>
      </c>
      <c r="C27" s="49" t="s">
        <v>0</v>
      </c>
      <c r="D27" s="50" t="s">
        <v>0</v>
      </c>
      <c r="E27" s="51">
        <v>0</v>
      </c>
      <c r="F27" s="51">
        <v>0</v>
      </c>
      <c r="G27" s="51">
        <v>0</v>
      </c>
      <c r="H27" s="52">
        <v>0</v>
      </c>
      <c r="I27" s="51">
        <v>0</v>
      </c>
      <c r="J27" s="53">
        <v>0</v>
      </c>
      <c r="K27" s="51">
        <v>0</v>
      </c>
      <c r="L27" s="51">
        <v>0</v>
      </c>
      <c r="M27" s="51">
        <v>0</v>
      </c>
      <c r="N27" s="23" t="s">
        <v>0</v>
      </c>
      <c r="O27" s="76" t="s">
        <v>0</v>
      </c>
    </row>
    <row r="28" spans="1:16" s="18" customFormat="1" ht="6" customHeight="1" x14ac:dyDescent="0.2">
      <c r="B28" s="77" t="s">
        <v>0</v>
      </c>
      <c r="C28" s="35" t="s">
        <v>0</v>
      </c>
      <c r="D28" s="35" t="s">
        <v>0</v>
      </c>
      <c r="E28" s="83"/>
      <c r="F28" s="83"/>
      <c r="G28" s="83"/>
      <c r="H28" s="84"/>
      <c r="I28" s="83"/>
      <c r="J28" s="85"/>
      <c r="K28" s="83"/>
      <c r="L28" s="83"/>
      <c r="M28" s="83"/>
      <c r="N28" s="81" t="s">
        <v>0</v>
      </c>
      <c r="O28" s="81" t="s">
        <v>0</v>
      </c>
    </row>
    <row r="29" spans="1:16" s="18" customFormat="1" x14ac:dyDescent="0.2">
      <c r="A29" s="31"/>
      <c r="B29" s="25" t="s">
        <v>31</v>
      </c>
      <c r="C29" s="86" t="s">
        <v>0</v>
      </c>
      <c r="D29" s="86" t="s">
        <v>0</v>
      </c>
      <c r="E29" s="27">
        <v>0</v>
      </c>
      <c r="F29" s="27">
        <v>0</v>
      </c>
      <c r="G29" s="27">
        <v>0</v>
      </c>
      <c r="H29" s="28">
        <v>0</v>
      </c>
      <c r="I29" s="27">
        <v>0</v>
      </c>
      <c r="J29" s="29">
        <v>71</v>
      </c>
      <c r="K29" s="27">
        <v>0</v>
      </c>
      <c r="L29" s="27">
        <v>0</v>
      </c>
      <c r="M29" s="27">
        <v>0</v>
      </c>
      <c r="N29" s="87" t="s">
        <v>0</v>
      </c>
      <c r="O29" s="87" t="s">
        <v>0</v>
      </c>
      <c r="P29" s="31"/>
    </row>
    <row r="30" spans="1:16" s="18" customFormat="1" ht="6" customHeight="1" x14ac:dyDescent="0.2">
      <c r="A30" s="31"/>
      <c r="B30" s="26" t="s">
        <v>0</v>
      </c>
      <c r="C30" s="86" t="s">
        <v>0</v>
      </c>
      <c r="D30" s="86" t="s">
        <v>0</v>
      </c>
      <c r="E30" s="88"/>
      <c r="F30" s="88"/>
      <c r="G30" s="88"/>
      <c r="H30" s="89"/>
      <c r="I30" s="88"/>
      <c r="J30" s="90"/>
      <c r="K30" s="88"/>
      <c r="L30" s="88"/>
      <c r="M30" s="88"/>
      <c r="N30" s="87" t="s">
        <v>0</v>
      </c>
      <c r="O30" s="87" t="s">
        <v>0</v>
      </c>
      <c r="P30" s="31"/>
    </row>
    <row r="31" spans="1:16" s="18" customFormat="1" x14ac:dyDescent="0.2">
      <c r="A31" s="31"/>
      <c r="B31" s="25" t="s">
        <v>32</v>
      </c>
      <c r="C31" s="91" t="s">
        <v>0</v>
      </c>
      <c r="D31" s="92" t="s">
        <v>0</v>
      </c>
      <c r="E31" s="93">
        <f>SUM(E32:E34)</f>
        <v>113</v>
      </c>
      <c r="F31" s="93">
        <f t="shared" ref="F31:M31" si="4">SUM(F32:F34)</f>
        <v>102</v>
      </c>
      <c r="G31" s="93">
        <f t="shared" si="4"/>
        <v>72</v>
      </c>
      <c r="H31" s="94">
        <f t="shared" si="4"/>
        <v>120</v>
      </c>
      <c r="I31" s="93">
        <f t="shared" si="4"/>
        <v>120</v>
      </c>
      <c r="J31" s="95">
        <f t="shared" si="4"/>
        <v>46</v>
      </c>
      <c r="K31" s="93">
        <f t="shared" si="4"/>
        <v>125.82334</v>
      </c>
      <c r="L31" s="93">
        <f t="shared" si="4"/>
        <v>131.61121363999999</v>
      </c>
      <c r="M31" s="93">
        <f t="shared" si="4"/>
        <v>138.58660796291997</v>
      </c>
      <c r="N31" s="62" t="s">
        <v>0</v>
      </c>
      <c r="O31" s="63" t="s">
        <v>0</v>
      </c>
      <c r="P31" s="31"/>
    </row>
    <row r="32" spans="1:16" s="18" customFormat="1" x14ac:dyDescent="0.2">
      <c r="B32" s="33" t="s">
        <v>33</v>
      </c>
      <c r="C32" s="42" t="s">
        <v>0</v>
      </c>
      <c r="D32" s="34" t="s">
        <v>0</v>
      </c>
      <c r="E32" s="36">
        <v>113</v>
      </c>
      <c r="F32" s="36">
        <v>102</v>
      </c>
      <c r="G32" s="36">
        <v>72</v>
      </c>
      <c r="H32" s="37">
        <v>120</v>
      </c>
      <c r="I32" s="36">
        <v>120</v>
      </c>
      <c r="J32" s="38">
        <v>46</v>
      </c>
      <c r="K32" s="36">
        <v>125.82334</v>
      </c>
      <c r="L32" s="36">
        <v>131.61121363999999</v>
      </c>
      <c r="M32" s="36">
        <v>138.58660796291997</v>
      </c>
      <c r="N32" s="68" t="s">
        <v>0</v>
      </c>
      <c r="O32" s="69" t="s">
        <v>0</v>
      </c>
    </row>
    <row r="33" spans="1:16" s="31" customFormat="1" x14ac:dyDescent="0.2">
      <c r="A33" s="18"/>
      <c r="B33" s="33" t="s">
        <v>34</v>
      </c>
      <c r="C33" s="42" t="s">
        <v>0</v>
      </c>
      <c r="D33" s="42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69" t="s">
        <v>0</v>
      </c>
      <c r="O33" s="69" t="s">
        <v>0</v>
      </c>
      <c r="P33" s="18"/>
    </row>
    <row r="34" spans="1:16" s="18" customFormat="1" x14ac:dyDescent="0.2">
      <c r="B34" s="33" t="s">
        <v>35</v>
      </c>
      <c r="C34" s="42" t="s">
        <v>0</v>
      </c>
      <c r="D34" s="49" t="s">
        <v>0</v>
      </c>
      <c r="E34" s="51">
        <v>0</v>
      </c>
      <c r="F34" s="51">
        <v>0</v>
      </c>
      <c r="G34" s="51">
        <v>0</v>
      </c>
      <c r="H34" s="52">
        <v>0</v>
      </c>
      <c r="I34" s="51">
        <v>0</v>
      </c>
      <c r="J34" s="53">
        <v>0</v>
      </c>
      <c r="K34" s="51">
        <v>0</v>
      </c>
      <c r="L34" s="51">
        <v>0</v>
      </c>
      <c r="M34" s="51">
        <v>0</v>
      </c>
      <c r="N34" s="76" t="s">
        <v>0</v>
      </c>
      <c r="O34" s="69" t="s">
        <v>0</v>
      </c>
    </row>
    <row r="35" spans="1:16" s="18" customFormat="1" ht="6" customHeight="1" x14ac:dyDescent="0.2">
      <c r="B35" s="77" t="s">
        <v>0</v>
      </c>
      <c r="C35" s="49" t="s">
        <v>0</v>
      </c>
      <c r="D35" s="50" t="s">
        <v>0</v>
      </c>
      <c r="E35" s="96"/>
      <c r="F35" s="96"/>
      <c r="G35" s="96"/>
      <c r="H35" s="97"/>
      <c r="I35" s="96"/>
      <c r="J35" s="98"/>
      <c r="K35" s="96"/>
      <c r="L35" s="96"/>
      <c r="M35" s="96"/>
      <c r="N35" s="23" t="s">
        <v>0</v>
      </c>
      <c r="O35" s="76" t="s">
        <v>0</v>
      </c>
    </row>
    <row r="36" spans="1:16" s="31" customFormat="1" x14ac:dyDescent="0.2">
      <c r="B36" s="25" t="s">
        <v>36</v>
      </c>
      <c r="C36" s="26" t="s">
        <v>0</v>
      </c>
      <c r="D36" s="26" t="s">
        <v>0</v>
      </c>
      <c r="E36" s="27">
        <f>SUM(E37:E38)</f>
        <v>63</v>
      </c>
      <c r="F36" s="27">
        <f t="shared" ref="F36:M36" si="5">SUM(F37:F38)</f>
        <v>102</v>
      </c>
      <c r="G36" s="27">
        <f t="shared" si="5"/>
        <v>68</v>
      </c>
      <c r="H36" s="28">
        <f t="shared" si="5"/>
        <v>44</v>
      </c>
      <c r="I36" s="27">
        <f t="shared" si="5"/>
        <v>44</v>
      </c>
      <c r="J36" s="29">
        <f t="shared" si="5"/>
        <v>78</v>
      </c>
      <c r="K36" s="27">
        <f t="shared" si="5"/>
        <v>45.952871999999985</v>
      </c>
      <c r="L36" s="27">
        <f t="shared" si="5"/>
        <v>48.066704111999982</v>
      </c>
      <c r="M36" s="27">
        <f t="shared" si="5"/>
        <v>50.614239429935978</v>
      </c>
      <c r="N36" s="30" t="s">
        <v>0</v>
      </c>
      <c r="O36" s="30" t="s">
        <v>0</v>
      </c>
    </row>
    <row r="37" spans="1:16" s="18" customFormat="1" x14ac:dyDescent="0.2">
      <c r="B37" s="33" t="s">
        <v>37</v>
      </c>
      <c r="C37" s="34" t="s">
        <v>0</v>
      </c>
      <c r="D37" s="35" t="s">
        <v>0</v>
      </c>
      <c r="E37" s="36">
        <v>0</v>
      </c>
      <c r="F37" s="36">
        <v>0</v>
      </c>
      <c r="G37" s="36">
        <v>0</v>
      </c>
      <c r="H37" s="37">
        <v>0</v>
      </c>
      <c r="I37" s="36">
        <v>0</v>
      </c>
      <c r="J37" s="38">
        <v>0</v>
      </c>
      <c r="K37" s="36">
        <v>0</v>
      </c>
      <c r="L37" s="36">
        <v>0</v>
      </c>
      <c r="M37" s="36">
        <v>0</v>
      </c>
      <c r="N37" s="81" t="s">
        <v>0</v>
      </c>
      <c r="O37" s="68" t="s">
        <v>0</v>
      </c>
    </row>
    <row r="38" spans="1:16" s="18" customFormat="1" x14ac:dyDescent="0.2">
      <c r="B38" s="33" t="s">
        <v>38</v>
      </c>
      <c r="C38" s="49" t="s">
        <v>0</v>
      </c>
      <c r="D38" s="50" t="s">
        <v>0</v>
      </c>
      <c r="E38" s="51">
        <v>63</v>
      </c>
      <c r="F38" s="51">
        <v>102</v>
      </c>
      <c r="G38" s="51">
        <v>68</v>
      </c>
      <c r="H38" s="52">
        <v>44</v>
      </c>
      <c r="I38" s="51">
        <v>44</v>
      </c>
      <c r="J38" s="53">
        <v>78</v>
      </c>
      <c r="K38" s="51">
        <v>45.952871999999985</v>
      </c>
      <c r="L38" s="51">
        <v>48.066704111999982</v>
      </c>
      <c r="M38" s="51">
        <v>50.614239429935978</v>
      </c>
      <c r="N38" s="23" t="s">
        <v>0</v>
      </c>
      <c r="O38" s="76" t="s">
        <v>0</v>
      </c>
    </row>
    <row r="39" spans="1:16" s="18" customFormat="1" x14ac:dyDescent="0.2">
      <c r="A39" s="88"/>
      <c r="B39" s="99" t="s">
        <v>39</v>
      </c>
      <c r="C39" s="86" t="s">
        <v>0</v>
      </c>
      <c r="D39" s="86" t="s">
        <v>0</v>
      </c>
      <c r="E39" s="27">
        <v>39</v>
      </c>
      <c r="F39" s="27">
        <v>432</v>
      </c>
      <c r="G39" s="27">
        <v>0</v>
      </c>
      <c r="H39" s="28">
        <v>66</v>
      </c>
      <c r="I39" s="27">
        <v>66</v>
      </c>
      <c r="J39" s="29">
        <v>118</v>
      </c>
      <c r="K39" s="27">
        <v>68.929307999999992</v>
      </c>
      <c r="L39" s="27">
        <v>72.100056167999995</v>
      </c>
      <c r="M39" s="27">
        <v>75.921359144903988</v>
      </c>
      <c r="N39" s="30" t="s">
        <v>0</v>
      </c>
      <c r="O39" s="30" t="s">
        <v>0</v>
      </c>
      <c r="P39" s="31"/>
    </row>
    <row r="40" spans="1:16" s="18" customFormat="1" x14ac:dyDescent="0.2">
      <c r="A40" s="100"/>
      <c r="B40" s="101" t="s">
        <v>40</v>
      </c>
      <c r="C40" s="102" t="s">
        <v>0</v>
      </c>
      <c r="D40" s="102" t="s">
        <v>0</v>
      </c>
      <c r="E40" s="103">
        <f>E4+E9+E21+E29+E31+E36+E39</f>
        <v>371</v>
      </c>
      <c r="F40" s="103">
        <f t="shared" ref="F40:M40" si="6">F4+F9+F21+F29+F31+F36+F39</f>
        <v>4784</v>
      </c>
      <c r="G40" s="103">
        <f t="shared" si="6"/>
        <v>1583</v>
      </c>
      <c r="H40" s="104">
        <f t="shared" si="6"/>
        <v>340</v>
      </c>
      <c r="I40" s="103">
        <f t="shared" si="6"/>
        <v>340</v>
      </c>
      <c r="J40" s="105">
        <f t="shared" si="6"/>
        <v>642</v>
      </c>
      <c r="K40" s="103">
        <f t="shared" si="6"/>
        <v>350.53552000000002</v>
      </c>
      <c r="L40" s="103">
        <f t="shared" si="6"/>
        <v>366.66015391999991</v>
      </c>
      <c r="M40" s="103">
        <f t="shared" si="6"/>
        <v>386.09314207775992</v>
      </c>
      <c r="N40" s="106" t="s">
        <v>0</v>
      </c>
      <c r="O40" s="106" t="s">
        <v>0</v>
      </c>
    </row>
    <row r="41" spans="1:16" s="18" customFormat="1" x14ac:dyDescent="0.2">
      <c r="C41" s="107"/>
      <c r="D41" s="107"/>
      <c r="N41" s="107"/>
      <c r="O41" s="107"/>
    </row>
    <row r="42" spans="1:16" s="18" customFormat="1" x14ac:dyDescent="0.2">
      <c r="C42" s="107"/>
      <c r="D42" s="107"/>
      <c r="N42" s="107"/>
      <c r="O42" s="107"/>
    </row>
    <row r="43" spans="1:16" s="18" customFormat="1" x14ac:dyDescent="0.2">
      <c r="C43" s="107"/>
      <c r="D43" s="107"/>
      <c r="N43" s="107"/>
      <c r="O43" s="107"/>
    </row>
    <row r="44" spans="1:16" s="18" customFormat="1" x14ac:dyDescent="0.2">
      <c r="C44" s="107"/>
      <c r="D44" s="107"/>
      <c r="N44" s="107"/>
      <c r="O44" s="107"/>
    </row>
    <row r="45" spans="1:16" s="18" customFormat="1" x14ac:dyDescent="0.2">
      <c r="C45" s="107"/>
      <c r="D45" s="107"/>
      <c r="N45" s="107"/>
      <c r="O45" s="107"/>
    </row>
    <row r="46" spans="1:16" s="18" customFormat="1" x14ac:dyDescent="0.2">
      <c r="C46" s="107"/>
      <c r="D46" s="107"/>
      <c r="N46" s="107"/>
      <c r="O46" s="107"/>
    </row>
    <row r="47" spans="1:16" s="18" customFormat="1" x14ac:dyDescent="0.2">
      <c r="C47" s="107"/>
      <c r="D47" s="107"/>
      <c r="N47" s="107"/>
      <c r="O47" s="107"/>
    </row>
    <row r="48" spans="1:16" s="18" customFormat="1" x14ac:dyDescent="0.2">
      <c r="C48" s="107"/>
      <c r="D48" s="107"/>
      <c r="N48" s="107"/>
      <c r="O48" s="107"/>
    </row>
    <row r="49" spans="3:15" s="18" customFormat="1" x14ac:dyDescent="0.2">
      <c r="C49" s="107"/>
      <c r="D49" s="107"/>
      <c r="N49" s="107"/>
      <c r="O49" s="107"/>
    </row>
    <row r="50" spans="3:15" s="18" customFormat="1" x14ac:dyDescent="0.2">
      <c r="C50" s="107" t="s">
        <v>0</v>
      </c>
      <c r="D50" s="107" t="s">
        <v>0</v>
      </c>
      <c r="N50" s="107" t="s">
        <v>0</v>
      </c>
      <c r="O50" s="107" t="s">
        <v>0</v>
      </c>
    </row>
    <row r="51" spans="3:15" s="18" customFormat="1" x14ac:dyDescent="0.2">
      <c r="C51" s="107" t="s">
        <v>0</v>
      </c>
      <c r="D51" s="107" t="s">
        <v>0</v>
      </c>
      <c r="N51" s="107" t="s">
        <v>0</v>
      </c>
      <c r="O51" s="107" t="s">
        <v>0</v>
      </c>
    </row>
    <row r="52" spans="3:15" s="18" customFormat="1" x14ac:dyDescent="0.2">
      <c r="C52" s="107" t="s">
        <v>0</v>
      </c>
      <c r="D52" s="107" t="s">
        <v>0</v>
      </c>
      <c r="N52" s="107" t="s">
        <v>0</v>
      </c>
      <c r="O52" s="107" t="s">
        <v>0</v>
      </c>
    </row>
    <row r="53" spans="3:15" s="18" customFormat="1" x14ac:dyDescent="0.2">
      <c r="C53" s="107" t="s">
        <v>0</v>
      </c>
      <c r="D53" s="107" t="s">
        <v>0</v>
      </c>
      <c r="N53" s="107" t="s">
        <v>0</v>
      </c>
      <c r="O53" s="107" t="s">
        <v>0</v>
      </c>
    </row>
    <row r="54" spans="3:15" s="18" customFormat="1" x14ac:dyDescent="0.2">
      <c r="C54" s="107" t="s">
        <v>0</v>
      </c>
      <c r="D54" s="107" t="s">
        <v>0</v>
      </c>
      <c r="N54" s="107" t="s">
        <v>0</v>
      </c>
      <c r="O54" s="107" t="s">
        <v>0</v>
      </c>
    </row>
    <row r="55" spans="3:15" s="18" customFormat="1" x14ac:dyDescent="0.2">
      <c r="C55" s="107" t="s">
        <v>0</v>
      </c>
      <c r="D55" s="107" t="s">
        <v>0</v>
      </c>
      <c r="N55" s="107" t="s">
        <v>0</v>
      </c>
      <c r="O55" s="107" t="s">
        <v>0</v>
      </c>
    </row>
    <row r="56" spans="3:15" s="18" customFormat="1" x14ac:dyDescent="0.2">
      <c r="C56" s="107" t="s">
        <v>0</v>
      </c>
      <c r="D56" s="107" t="s">
        <v>0</v>
      </c>
      <c r="N56" s="107" t="s">
        <v>0</v>
      </c>
      <c r="O56" s="107" t="s">
        <v>0</v>
      </c>
    </row>
    <row r="57" spans="3:15" s="18" customFormat="1" x14ac:dyDescent="0.2">
      <c r="C57" s="107" t="s">
        <v>0</v>
      </c>
      <c r="D57" s="107" t="s">
        <v>0</v>
      </c>
      <c r="N57" s="107" t="s">
        <v>0</v>
      </c>
      <c r="O57" s="107" t="s">
        <v>0</v>
      </c>
    </row>
    <row r="58" spans="3:15" s="18" customFormat="1" x14ac:dyDescent="0.2">
      <c r="C58" s="107" t="s">
        <v>0</v>
      </c>
      <c r="D58" s="107" t="s">
        <v>0</v>
      </c>
      <c r="N58" s="107" t="s">
        <v>0</v>
      </c>
      <c r="O58" s="107" t="s">
        <v>0</v>
      </c>
    </row>
    <row r="59" spans="3:15" s="18" customFormat="1" x14ac:dyDescent="0.2">
      <c r="C59" s="107" t="s">
        <v>0</v>
      </c>
      <c r="D59" s="107" t="s">
        <v>0</v>
      </c>
      <c r="N59" s="107" t="s">
        <v>0</v>
      </c>
      <c r="O59" s="107" t="s">
        <v>0</v>
      </c>
    </row>
    <row r="60" spans="3:15" s="18" customFormat="1" x14ac:dyDescent="0.2">
      <c r="C60" s="107" t="s">
        <v>0</v>
      </c>
      <c r="D60" s="107" t="s">
        <v>0</v>
      </c>
      <c r="N60" s="107" t="s">
        <v>0</v>
      </c>
      <c r="O60" s="107" t="s">
        <v>0</v>
      </c>
    </row>
    <row r="61" spans="3:15" s="18" customFormat="1" x14ac:dyDescent="0.2">
      <c r="C61" s="107" t="s">
        <v>0</v>
      </c>
      <c r="D61" s="107" t="s">
        <v>0</v>
      </c>
      <c r="N61" s="107" t="s">
        <v>0</v>
      </c>
      <c r="O61" s="107" t="s">
        <v>0</v>
      </c>
    </row>
    <row r="62" spans="3:15" s="18" customFormat="1" x14ac:dyDescent="0.2">
      <c r="C62" s="107" t="s">
        <v>0</v>
      </c>
      <c r="D62" s="107" t="s">
        <v>0</v>
      </c>
      <c r="N62" s="107" t="s">
        <v>0</v>
      </c>
      <c r="O62" s="107" t="s">
        <v>0</v>
      </c>
    </row>
    <row r="63" spans="3:15" s="18" customFormat="1" x14ac:dyDescent="0.2">
      <c r="C63" s="107" t="s">
        <v>0</v>
      </c>
      <c r="D63" s="107" t="s">
        <v>0</v>
      </c>
      <c r="N63" s="107" t="s">
        <v>0</v>
      </c>
      <c r="O63" s="107" t="s">
        <v>0</v>
      </c>
    </row>
    <row r="64" spans="3:15" s="18" customFormat="1" x14ac:dyDescent="0.2">
      <c r="C64" s="107" t="s">
        <v>0</v>
      </c>
      <c r="D64" s="107" t="s">
        <v>0</v>
      </c>
      <c r="N64" s="107" t="s">
        <v>0</v>
      </c>
      <c r="O64" s="107" t="s">
        <v>0</v>
      </c>
    </row>
    <row r="65" spans="3:15" s="18" customFormat="1" x14ac:dyDescent="0.2">
      <c r="C65" s="107" t="s">
        <v>0</v>
      </c>
      <c r="D65" s="107" t="s">
        <v>0</v>
      </c>
      <c r="N65" s="107" t="s">
        <v>0</v>
      </c>
      <c r="O65" s="107" t="s">
        <v>0</v>
      </c>
    </row>
    <row r="66" spans="3:15" s="18" customFormat="1" x14ac:dyDescent="0.2">
      <c r="C66" s="107" t="s">
        <v>0</v>
      </c>
      <c r="D66" s="107" t="s">
        <v>0</v>
      </c>
      <c r="N66" s="107" t="s">
        <v>0</v>
      </c>
      <c r="O66" s="107" t="s">
        <v>0</v>
      </c>
    </row>
    <row r="67" spans="3:15" s="18" customFormat="1" x14ac:dyDescent="0.2">
      <c r="C67" s="107" t="s">
        <v>0</v>
      </c>
      <c r="D67" s="107" t="s">
        <v>0</v>
      </c>
      <c r="N67" s="107" t="s">
        <v>0</v>
      </c>
      <c r="O67" s="107" t="s">
        <v>0</v>
      </c>
    </row>
    <row r="68" spans="3:15" s="18" customFormat="1" x14ac:dyDescent="0.2">
      <c r="C68" s="107" t="s">
        <v>0</v>
      </c>
      <c r="D68" s="107" t="s">
        <v>0</v>
      </c>
      <c r="N68" s="107" t="s">
        <v>0</v>
      </c>
      <c r="O68" s="107" t="s">
        <v>0</v>
      </c>
    </row>
    <row r="69" spans="3:15" s="18" customFormat="1" x14ac:dyDescent="0.2">
      <c r="C69" s="107" t="s">
        <v>0</v>
      </c>
      <c r="D69" s="107" t="s">
        <v>0</v>
      </c>
      <c r="N69" s="107" t="s">
        <v>0</v>
      </c>
      <c r="O69" s="107" t="s">
        <v>0</v>
      </c>
    </row>
    <row r="70" spans="3:15" s="18" customFormat="1" x14ac:dyDescent="0.2">
      <c r="C70" s="107" t="s">
        <v>0</v>
      </c>
      <c r="D70" s="107" t="s">
        <v>0</v>
      </c>
      <c r="N70" s="107" t="s">
        <v>0</v>
      </c>
      <c r="O70" s="107" t="s">
        <v>0</v>
      </c>
    </row>
    <row r="71" spans="3:15" s="18" customFormat="1" x14ac:dyDescent="0.2">
      <c r="C71" s="107" t="s">
        <v>0</v>
      </c>
      <c r="D71" s="107" t="s">
        <v>0</v>
      </c>
      <c r="N71" s="107" t="s">
        <v>0</v>
      </c>
      <c r="O71" s="107" t="s">
        <v>0</v>
      </c>
    </row>
    <row r="72" spans="3:15" s="18" customFormat="1" x14ac:dyDescent="0.2">
      <c r="C72" s="107" t="s">
        <v>0</v>
      </c>
      <c r="D72" s="107" t="s">
        <v>0</v>
      </c>
      <c r="N72" s="107" t="s">
        <v>0</v>
      </c>
      <c r="O72" s="107" t="s">
        <v>0</v>
      </c>
    </row>
    <row r="73" spans="3:15" s="18" customFormat="1" x14ac:dyDescent="0.2">
      <c r="C73" s="107" t="s">
        <v>0</v>
      </c>
      <c r="D73" s="107" t="s">
        <v>0</v>
      </c>
      <c r="N73" s="107" t="s">
        <v>0</v>
      </c>
      <c r="O73" s="107" t="s">
        <v>0</v>
      </c>
    </row>
    <row r="74" spans="3:15" s="18" customFormat="1" x14ac:dyDescent="0.2">
      <c r="C74" s="107" t="s">
        <v>0</v>
      </c>
      <c r="D74" s="107" t="s">
        <v>0</v>
      </c>
      <c r="N74" s="107" t="s">
        <v>0</v>
      </c>
      <c r="O74" s="107" t="s">
        <v>0</v>
      </c>
    </row>
    <row r="75" spans="3:15" s="18" customFormat="1" x14ac:dyDescent="0.2">
      <c r="C75" s="107" t="s">
        <v>0</v>
      </c>
      <c r="D75" s="107" t="s">
        <v>0</v>
      </c>
      <c r="N75" s="107" t="s">
        <v>0</v>
      </c>
      <c r="O75" s="107" t="s">
        <v>0</v>
      </c>
    </row>
    <row r="76" spans="3:15" s="18" customFormat="1" x14ac:dyDescent="0.2">
      <c r="C76" s="107" t="s">
        <v>0</v>
      </c>
      <c r="D76" s="107" t="s">
        <v>0</v>
      </c>
      <c r="N76" s="107" t="s">
        <v>0</v>
      </c>
      <c r="O76" s="107" t="s">
        <v>0</v>
      </c>
    </row>
    <row r="77" spans="3:15" s="18" customFormat="1" x14ac:dyDescent="0.2">
      <c r="C77" s="107" t="s">
        <v>0</v>
      </c>
      <c r="D77" s="107" t="s">
        <v>0</v>
      </c>
      <c r="N77" s="107" t="s">
        <v>0</v>
      </c>
      <c r="O77" s="107" t="s">
        <v>0</v>
      </c>
    </row>
    <row r="78" spans="3:15" s="18" customFormat="1" x14ac:dyDescent="0.2">
      <c r="C78" s="107" t="s">
        <v>0</v>
      </c>
      <c r="D78" s="107" t="s">
        <v>0</v>
      </c>
      <c r="N78" s="107" t="s">
        <v>0</v>
      </c>
      <c r="O78" s="107" t="s">
        <v>0</v>
      </c>
    </row>
    <row r="79" spans="3:15" s="18" customFormat="1" x14ac:dyDescent="0.2">
      <c r="C79" s="107" t="s">
        <v>0</v>
      </c>
      <c r="D79" s="107" t="s">
        <v>0</v>
      </c>
      <c r="N79" s="107" t="s">
        <v>0</v>
      </c>
      <c r="O79" s="107" t="s">
        <v>0</v>
      </c>
    </row>
    <row r="80" spans="3:15" s="18" customFormat="1" x14ac:dyDescent="0.2">
      <c r="C80" s="107" t="s">
        <v>0</v>
      </c>
      <c r="D80" s="107" t="s">
        <v>0</v>
      </c>
      <c r="N80" s="107" t="s">
        <v>0</v>
      </c>
      <c r="O80" s="107" t="s">
        <v>0</v>
      </c>
    </row>
    <row r="81" spans="3:15" s="18" customFormat="1" x14ac:dyDescent="0.2">
      <c r="C81" s="107" t="s">
        <v>0</v>
      </c>
      <c r="D81" s="107" t="s">
        <v>0</v>
      </c>
      <c r="N81" s="107" t="s">
        <v>0</v>
      </c>
      <c r="O81" s="107" t="s">
        <v>0</v>
      </c>
    </row>
    <row r="82" spans="3:15" s="18" customFormat="1" x14ac:dyDescent="0.2">
      <c r="C82" s="107" t="s">
        <v>0</v>
      </c>
      <c r="D82" s="107" t="s">
        <v>0</v>
      </c>
      <c r="N82" s="107" t="s">
        <v>0</v>
      </c>
      <c r="O82" s="107" t="s">
        <v>0</v>
      </c>
    </row>
    <row r="83" spans="3:15" s="18" customFormat="1" x14ac:dyDescent="0.2">
      <c r="C83" s="107" t="s">
        <v>0</v>
      </c>
      <c r="D83" s="107" t="s">
        <v>0</v>
      </c>
      <c r="N83" s="107" t="s">
        <v>0</v>
      </c>
      <c r="O83" s="107" t="s">
        <v>0</v>
      </c>
    </row>
    <row r="84" spans="3:15" s="18" customFormat="1" x14ac:dyDescent="0.2">
      <c r="C84" s="107" t="s">
        <v>0</v>
      </c>
      <c r="D84" s="107" t="s">
        <v>0</v>
      </c>
      <c r="N84" s="107" t="s">
        <v>0</v>
      </c>
      <c r="O84" s="107" t="s">
        <v>0</v>
      </c>
    </row>
    <row r="85" spans="3:15" s="18" customFormat="1" x14ac:dyDescent="0.2">
      <c r="C85" s="107" t="s">
        <v>0</v>
      </c>
      <c r="D85" s="107" t="s">
        <v>0</v>
      </c>
      <c r="N85" s="107" t="s">
        <v>0</v>
      </c>
      <c r="O85" s="107" t="s">
        <v>0</v>
      </c>
    </row>
    <row r="86" spans="3:15" s="18" customFormat="1" x14ac:dyDescent="0.2">
      <c r="C86" s="107" t="s">
        <v>0</v>
      </c>
      <c r="D86" s="107" t="s">
        <v>0</v>
      </c>
      <c r="N86" s="107" t="s">
        <v>0</v>
      </c>
      <c r="O86" s="107" t="s">
        <v>0</v>
      </c>
    </row>
    <row r="87" spans="3:15" s="18" customFormat="1" x14ac:dyDescent="0.2">
      <c r="C87" s="107" t="s">
        <v>0</v>
      </c>
      <c r="D87" s="107" t="s">
        <v>0</v>
      </c>
      <c r="N87" s="107" t="s">
        <v>0</v>
      </c>
      <c r="O87" s="107" t="s">
        <v>0</v>
      </c>
    </row>
    <row r="88" spans="3:15" s="18" customFormat="1" x14ac:dyDescent="0.2">
      <c r="C88" s="107" t="s">
        <v>0</v>
      </c>
      <c r="D88" s="107" t="s">
        <v>0</v>
      </c>
      <c r="N88" s="107" t="s">
        <v>0</v>
      </c>
      <c r="O88" s="107" t="s">
        <v>0</v>
      </c>
    </row>
    <row r="89" spans="3:15" s="18" customFormat="1" x14ac:dyDescent="0.2">
      <c r="C89" s="107" t="s">
        <v>0</v>
      </c>
      <c r="D89" s="107" t="s">
        <v>0</v>
      </c>
      <c r="N89" s="107" t="s">
        <v>0</v>
      </c>
      <c r="O89" s="107" t="s">
        <v>0</v>
      </c>
    </row>
    <row r="90" spans="3:15" s="18" customFormat="1" x14ac:dyDescent="0.2">
      <c r="C90" s="107" t="s">
        <v>0</v>
      </c>
      <c r="D90" s="107" t="s">
        <v>0</v>
      </c>
      <c r="N90" s="107" t="s">
        <v>0</v>
      </c>
      <c r="O90" s="107" t="s">
        <v>0</v>
      </c>
    </row>
    <row r="91" spans="3:15" s="18" customFormat="1" x14ac:dyDescent="0.2">
      <c r="C91" s="107" t="s">
        <v>0</v>
      </c>
      <c r="D91" s="107" t="s">
        <v>0</v>
      </c>
      <c r="N91" s="107" t="s">
        <v>0</v>
      </c>
      <c r="O91" s="107" t="s">
        <v>0</v>
      </c>
    </row>
    <row r="92" spans="3:15" s="18" customFormat="1" x14ac:dyDescent="0.2">
      <c r="C92" s="107" t="s">
        <v>0</v>
      </c>
      <c r="D92" s="107" t="s">
        <v>0</v>
      </c>
      <c r="N92" s="107" t="s">
        <v>0</v>
      </c>
      <c r="O92" s="107" t="s">
        <v>0</v>
      </c>
    </row>
    <row r="93" spans="3:15" s="18" customFormat="1" x14ac:dyDescent="0.2">
      <c r="C93" s="107" t="s">
        <v>0</v>
      </c>
      <c r="D93" s="107" t="s">
        <v>0</v>
      </c>
      <c r="N93" s="107" t="s">
        <v>0</v>
      </c>
      <c r="O93" s="107" t="s">
        <v>0</v>
      </c>
    </row>
    <row r="94" spans="3:15" s="18" customFormat="1" x14ac:dyDescent="0.2">
      <c r="C94" s="107" t="s">
        <v>0</v>
      </c>
      <c r="D94" s="107" t="s">
        <v>0</v>
      </c>
      <c r="N94" s="107" t="s">
        <v>0</v>
      </c>
      <c r="O94" s="107" t="s">
        <v>0</v>
      </c>
    </row>
    <row r="95" spans="3:15" s="18" customFormat="1" x14ac:dyDescent="0.2">
      <c r="C95" s="107" t="s">
        <v>0</v>
      </c>
      <c r="D95" s="107" t="s">
        <v>0</v>
      </c>
      <c r="N95" s="107" t="s">
        <v>0</v>
      </c>
      <c r="O95" s="107" t="s">
        <v>0</v>
      </c>
    </row>
    <row r="96" spans="3:15" s="18" customFormat="1" x14ac:dyDescent="0.2">
      <c r="C96" s="107" t="s">
        <v>0</v>
      </c>
      <c r="D96" s="107" t="s">
        <v>0</v>
      </c>
      <c r="N96" s="107" t="s">
        <v>0</v>
      </c>
      <c r="O96" s="107" t="s">
        <v>0</v>
      </c>
    </row>
    <row r="97" spans="3:15" s="18" customFormat="1" x14ac:dyDescent="0.2">
      <c r="C97" s="107" t="s">
        <v>0</v>
      </c>
      <c r="D97" s="107" t="s">
        <v>0</v>
      </c>
      <c r="N97" s="107" t="s">
        <v>0</v>
      </c>
      <c r="O97" s="107" t="s">
        <v>0</v>
      </c>
    </row>
    <row r="98" spans="3:15" s="18" customFormat="1" x14ac:dyDescent="0.2">
      <c r="C98" s="107" t="s">
        <v>0</v>
      </c>
      <c r="D98" s="107" t="s">
        <v>0</v>
      </c>
      <c r="N98" s="107" t="s">
        <v>0</v>
      </c>
      <c r="O98" s="107" t="s">
        <v>0</v>
      </c>
    </row>
    <row r="99" spans="3:15" s="18" customFormat="1" x14ac:dyDescent="0.2">
      <c r="C99" s="107" t="s">
        <v>0</v>
      </c>
      <c r="D99" s="107" t="s">
        <v>0</v>
      </c>
      <c r="N99" s="107" t="s">
        <v>0</v>
      </c>
      <c r="O99" s="107" t="s">
        <v>0</v>
      </c>
    </row>
    <row r="100" spans="3:15" s="18" customFormat="1" x14ac:dyDescent="0.2">
      <c r="C100" s="107" t="s">
        <v>0</v>
      </c>
      <c r="D100" s="107" t="s">
        <v>0</v>
      </c>
      <c r="N100" s="107" t="s">
        <v>0</v>
      </c>
      <c r="O100" s="107" t="s">
        <v>0</v>
      </c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7" width="7.7109375" style="108" customWidth="1"/>
    <col min="8" max="9" width="10.140625" style="108" customWidth="1"/>
    <col min="10" max="13" width="7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171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120</v>
      </c>
      <c r="F3" s="22" t="s">
        <v>121</v>
      </c>
      <c r="G3" s="22" t="s">
        <v>122</v>
      </c>
      <c r="H3" s="190" t="s">
        <v>123</v>
      </c>
      <c r="I3" s="191"/>
      <c r="J3" s="192"/>
      <c r="K3" s="22" t="s">
        <v>124</v>
      </c>
      <c r="L3" s="22" t="s">
        <v>125</v>
      </c>
      <c r="M3" s="22" t="s">
        <v>126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225770</v>
      </c>
      <c r="F4" s="27">
        <f t="shared" ref="F4:M4" si="0">F5+F8+F47</f>
        <v>257869</v>
      </c>
      <c r="G4" s="27">
        <f t="shared" si="0"/>
        <v>309616</v>
      </c>
      <c r="H4" s="28">
        <f t="shared" si="0"/>
        <v>322786</v>
      </c>
      <c r="I4" s="27">
        <f t="shared" si="0"/>
        <v>338505</v>
      </c>
      <c r="J4" s="29">
        <f t="shared" si="0"/>
        <v>337516</v>
      </c>
      <c r="K4" s="27">
        <f t="shared" si="0"/>
        <v>338768</v>
      </c>
      <c r="L4" s="27">
        <f t="shared" si="0"/>
        <v>342326</v>
      </c>
      <c r="M4" s="27">
        <f t="shared" si="0"/>
        <v>357743.47200000001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147783</v>
      </c>
      <c r="F5" s="59">
        <f t="shared" ref="F5:M5" si="1">SUM(F6:F7)</f>
        <v>166043</v>
      </c>
      <c r="G5" s="59">
        <f t="shared" si="1"/>
        <v>191604</v>
      </c>
      <c r="H5" s="60">
        <f t="shared" si="1"/>
        <v>221575</v>
      </c>
      <c r="I5" s="59">
        <f t="shared" si="1"/>
        <v>221575</v>
      </c>
      <c r="J5" s="61">
        <f t="shared" si="1"/>
        <v>221451</v>
      </c>
      <c r="K5" s="59">
        <f t="shared" si="1"/>
        <v>247024</v>
      </c>
      <c r="L5" s="59">
        <f t="shared" si="1"/>
        <v>272511</v>
      </c>
      <c r="M5" s="59">
        <f t="shared" si="1"/>
        <v>286953.63300000003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147783</v>
      </c>
      <c r="F6" s="36">
        <v>163733</v>
      </c>
      <c r="G6" s="36">
        <v>170126</v>
      </c>
      <c r="H6" s="37">
        <v>188018</v>
      </c>
      <c r="I6" s="36">
        <v>188018</v>
      </c>
      <c r="J6" s="38">
        <v>221451</v>
      </c>
      <c r="K6" s="36">
        <v>247024</v>
      </c>
      <c r="L6" s="36">
        <v>247641</v>
      </c>
      <c r="M6" s="36">
        <v>260766.34400000001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0</v>
      </c>
      <c r="F7" s="51">
        <v>2310</v>
      </c>
      <c r="G7" s="51">
        <v>21478</v>
      </c>
      <c r="H7" s="52">
        <v>33557</v>
      </c>
      <c r="I7" s="51">
        <v>33557</v>
      </c>
      <c r="J7" s="53">
        <v>0</v>
      </c>
      <c r="K7" s="51">
        <v>0</v>
      </c>
      <c r="L7" s="51">
        <v>24870</v>
      </c>
      <c r="M7" s="51">
        <v>26187.289000000001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77987</v>
      </c>
      <c r="F8" s="59">
        <f t="shared" ref="F8:M8" si="2">SUM(F9:F46)</f>
        <v>91826</v>
      </c>
      <c r="G8" s="59">
        <f t="shared" si="2"/>
        <v>118012</v>
      </c>
      <c r="H8" s="60">
        <f t="shared" si="2"/>
        <v>101211</v>
      </c>
      <c r="I8" s="59">
        <f t="shared" si="2"/>
        <v>116930</v>
      </c>
      <c r="J8" s="61">
        <f t="shared" si="2"/>
        <v>116065</v>
      </c>
      <c r="K8" s="59">
        <f t="shared" si="2"/>
        <v>91744</v>
      </c>
      <c r="L8" s="59">
        <f t="shared" si="2"/>
        <v>69815</v>
      </c>
      <c r="M8" s="59">
        <f t="shared" si="2"/>
        <v>70789.838999999993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154</v>
      </c>
      <c r="F9" s="36">
        <v>347</v>
      </c>
      <c r="G9" s="36">
        <v>109</v>
      </c>
      <c r="H9" s="37">
        <v>420</v>
      </c>
      <c r="I9" s="36">
        <v>420</v>
      </c>
      <c r="J9" s="38">
        <v>287</v>
      </c>
      <c r="K9" s="36">
        <v>183</v>
      </c>
      <c r="L9" s="36">
        <v>259</v>
      </c>
      <c r="M9" s="36">
        <v>272.92200000000003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1882</v>
      </c>
      <c r="F10" s="44">
        <v>4306</v>
      </c>
      <c r="G10" s="44">
        <v>4304</v>
      </c>
      <c r="H10" s="45">
        <v>4068</v>
      </c>
      <c r="I10" s="44">
        <v>4488</v>
      </c>
      <c r="J10" s="46">
        <v>2991</v>
      </c>
      <c r="K10" s="44">
        <v>1813</v>
      </c>
      <c r="L10" s="44">
        <v>4066</v>
      </c>
      <c r="M10" s="44">
        <v>4281.4979999999996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1312</v>
      </c>
      <c r="F11" s="44">
        <v>2034</v>
      </c>
      <c r="G11" s="44">
        <v>2005</v>
      </c>
      <c r="H11" s="45">
        <v>4201</v>
      </c>
      <c r="I11" s="44">
        <v>4201</v>
      </c>
      <c r="J11" s="46">
        <v>997</v>
      </c>
      <c r="K11" s="44">
        <v>2031</v>
      </c>
      <c r="L11" s="44">
        <v>3281</v>
      </c>
      <c r="M11" s="44">
        <v>3840.893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3973</v>
      </c>
      <c r="F12" s="44">
        <v>4558</v>
      </c>
      <c r="G12" s="44">
        <v>3140</v>
      </c>
      <c r="H12" s="45">
        <v>4160</v>
      </c>
      <c r="I12" s="44">
        <v>4160</v>
      </c>
      <c r="J12" s="46">
        <v>3315</v>
      </c>
      <c r="K12" s="44">
        <v>3332</v>
      </c>
      <c r="L12" s="44">
        <v>3972</v>
      </c>
      <c r="M12" s="44">
        <v>4182.5159999999996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1194</v>
      </c>
      <c r="F13" s="44">
        <v>2384</v>
      </c>
      <c r="G13" s="44">
        <v>1407</v>
      </c>
      <c r="H13" s="45">
        <v>852</v>
      </c>
      <c r="I13" s="44">
        <v>852</v>
      </c>
      <c r="J13" s="46">
        <v>648</v>
      </c>
      <c r="K13" s="44">
        <v>850</v>
      </c>
      <c r="L13" s="44">
        <v>1055</v>
      </c>
      <c r="M13" s="44">
        <v>1110.915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4905</v>
      </c>
      <c r="F14" s="44">
        <v>5949</v>
      </c>
      <c r="G14" s="44">
        <v>6911</v>
      </c>
      <c r="H14" s="45">
        <v>6080</v>
      </c>
      <c r="I14" s="44">
        <v>7979</v>
      </c>
      <c r="J14" s="46">
        <v>6292</v>
      </c>
      <c r="K14" s="44">
        <v>3813</v>
      </c>
      <c r="L14" s="44">
        <v>5279</v>
      </c>
      <c r="M14" s="44">
        <v>5171.9009999999998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5429</v>
      </c>
      <c r="F15" s="44">
        <v>5139</v>
      </c>
      <c r="G15" s="44">
        <v>3788</v>
      </c>
      <c r="H15" s="45">
        <v>2330</v>
      </c>
      <c r="I15" s="44">
        <v>2330</v>
      </c>
      <c r="J15" s="46">
        <v>2943</v>
      </c>
      <c r="K15" s="44">
        <v>2643</v>
      </c>
      <c r="L15" s="44">
        <v>3618</v>
      </c>
      <c r="M15" s="44">
        <v>2689.7539999999999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5780</v>
      </c>
      <c r="F16" s="44">
        <v>3891</v>
      </c>
      <c r="G16" s="44">
        <v>7777</v>
      </c>
      <c r="H16" s="45">
        <v>7629</v>
      </c>
      <c r="I16" s="44">
        <v>14629</v>
      </c>
      <c r="J16" s="46">
        <v>11934</v>
      </c>
      <c r="K16" s="44">
        <v>5069</v>
      </c>
      <c r="L16" s="44">
        <v>3148</v>
      </c>
      <c r="M16" s="44">
        <v>1997.8439999999996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3221</v>
      </c>
      <c r="F17" s="44">
        <v>1279</v>
      </c>
      <c r="G17" s="44">
        <v>4945</v>
      </c>
      <c r="H17" s="45">
        <v>4232</v>
      </c>
      <c r="I17" s="44">
        <v>4232</v>
      </c>
      <c r="J17" s="46">
        <v>3298</v>
      </c>
      <c r="K17" s="44">
        <v>3406</v>
      </c>
      <c r="L17" s="44">
        <v>3940</v>
      </c>
      <c r="M17" s="44">
        <v>4149.0089999999991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196</v>
      </c>
      <c r="F21" s="44">
        <v>2526</v>
      </c>
      <c r="G21" s="44">
        <v>1747</v>
      </c>
      <c r="H21" s="45">
        <v>1060</v>
      </c>
      <c r="I21" s="44">
        <v>1060</v>
      </c>
      <c r="J21" s="46">
        <v>1407</v>
      </c>
      <c r="K21" s="44">
        <v>739</v>
      </c>
      <c r="L21" s="44">
        <v>334</v>
      </c>
      <c r="M21" s="44">
        <v>351.702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383</v>
      </c>
      <c r="F22" s="44">
        <v>447</v>
      </c>
      <c r="G22" s="44">
        <v>512</v>
      </c>
      <c r="H22" s="45">
        <v>132</v>
      </c>
      <c r="I22" s="44">
        <v>172</v>
      </c>
      <c r="J22" s="46">
        <v>720</v>
      </c>
      <c r="K22" s="44">
        <v>79</v>
      </c>
      <c r="L22" s="44">
        <v>26</v>
      </c>
      <c r="M22" s="44">
        <v>27.378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4</v>
      </c>
      <c r="F23" s="44">
        <v>4</v>
      </c>
      <c r="G23" s="44">
        <v>0</v>
      </c>
      <c r="H23" s="45">
        <v>390</v>
      </c>
      <c r="I23" s="44">
        <v>390</v>
      </c>
      <c r="J23" s="46">
        <v>39</v>
      </c>
      <c r="K23" s="44">
        <v>100</v>
      </c>
      <c r="L23" s="44">
        <v>248</v>
      </c>
      <c r="M23" s="44">
        <v>261.14400000000001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158</v>
      </c>
      <c r="F24" s="44">
        <v>1963</v>
      </c>
      <c r="G24" s="44">
        <v>11</v>
      </c>
      <c r="H24" s="45">
        <v>397</v>
      </c>
      <c r="I24" s="44">
        <v>397</v>
      </c>
      <c r="J24" s="46">
        <v>52</v>
      </c>
      <c r="K24" s="44">
        <v>345</v>
      </c>
      <c r="L24" s="44">
        <v>807</v>
      </c>
      <c r="M24" s="44">
        <v>849.77099999999996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78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493</v>
      </c>
      <c r="F30" s="44">
        <v>951</v>
      </c>
      <c r="G30" s="44">
        <v>1085</v>
      </c>
      <c r="H30" s="45">
        <v>908</v>
      </c>
      <c r="I30" s="44">
        <v>908</v>
      </c>
      <c r="J30" s="46">
        <v>1836</v>
      </c>
      <c r="K30" s="44">
        <v>1300</v>
      </c>
      <c r="L30" s="44">
        <v>1054</v>
      </c>
      <c r="M30" s="44">
        <v>1109.8619999999999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6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250</v>
      </c>
      <c r="F32" s="44">
        <v>981</v>
      </c>
      <c r="G32" s="44">
        <v>1195</v>
      </c>
      <c r="H32" s="45">
        <v>659</v>
      </c>
      <c r="I32" s="44">
        <v>659</v>
      </c>
      <c r="J32" s="46">
        <v>2188</v>
      </c>
      <c r="K32" s="44">
        <v>1768</v>
      </c>
      <c r="L32" s="44">
        <v>62</v>
      </c>
      <c r="M32" s="44">
        <v>65.286000000000001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2</v>
      </c>
      <c r="F33" s="44">
        <v>0</v>
      </c>
      <c r="G33" s="44">
        <v>0</v>
      </c>
      <c r="H33" s="45">
        <v>730</v>
      </c>
      <c r="I33" s="44">
        <v>730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1066</v>
      </c>
      <c r="F37" s="44">
        <v>377</v>
      </c>
      <c r="G37" s="44">
        <v>82</v>
      </c>
      <c r="H37" s="45">
        <v>24</v>
      </c>
      <c r="I37" s="44">
        <v>24</v>
      </c>
      <c r="J37" s="46">
        <v>366</v>
      </c>
      <c r="K37" s="44">
        <v>0</v>
      </c>
      <c r="L37" s="44">
        <v>173</v>
      </c>
      <c r="M37" s="44">
        <v>182.16899999999998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432</v>
      </c>
      <c r="F38" s="44">
        <v>1344</v>
      </c>
      <c r="G38" s="44">
        <v>455</v>
      </c>
      <c r="H38" s="45">
        <v>2043</v>
      </c>
      <c r="I38" s="44">
        <v>2043</v>
      </c>
      <c r="J38" s="46">
        <v>3784</v>
      </c>
      <c r="K38" s="44">
        <v>0</v>
      </c>
      <c r="L38" s="44">
        <v>2440</v>
      </c>
      <c r="M38" s="44">
        <v>2569.3199999999997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3666</v>
      </c>
      <c r="F39" s="44">
        <v>6163</v>
      </c>
      <c r="G39" s="44">
        <v>5513</v>
      </c>
      <c r="H39" s="45">
        <v>5090</v>
      </c>
      <c r="I39" s="44">
        <v>5090</v>
      </c>
      <c r="J39" s="46">
        <v>2604</v>
      </c>
      <c r="K39" s="44">
        <v>2585</v>
      </c>
      <c r="L39" s="44">
        <v>1954</v>
      </c>
      <c r="M39" s="44">
        <v>2057.5619999999999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453</v>
      </c>
      <c r="G40" s="44">
        <v>243</v>
      </c>
      <c r="H40" s="45">
        <v>0</v>
      </c>
      <c r="I40" s="44">
        <v>0</v>
      </c>
      <c r="J40" s="46">
        <v>20</v>
      </c>
      <c r="K40" s="44">
        <v>38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36209</v>
      </c>
      <c r="F42" s="44">
        <v>34303</v>
      </c>
      <c r="G42" s="44">
        <v>61603</v>
      </c>
      <c r="H42" s="45">
        <v>39907</v>
      </c>
      <c r="I42" s="44">
        <v>40909</v>
      </c>
      <c r="J42" s="46">
        <v>60028</v>
      </c>
      <c r="K42" s="44">
        <v>52695</v>
      </c>
      <c r="L42" s="44">
        <v>23672</v>
      </c>
      <c r="M42" s="44">
        <v>25088.628000000001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673</v>
      </c>
      <c r="F43" s="44">
        <v>1285</v>
      </c>
      <c r="G43" s="44">
        <v>1442</v>
      </c>
      <c r="H43" s="45">
        <v>2363</v>
      </c>
      <c r="I43" s="44">
        <v>2363</v>
      </c>
      <c r="J43" s="46">
        <v>2330</v>
      </c>
      <c r="K43" s="44">
        <v>1770</v>
      </c>
      <c r="L43" s="44">
        <v>2640</v>
      </c>
      <c r="M43" s="44">
        <v>2779.92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2053</v>
      </c>
      <c r="F44" s="44">
        <v>3629</v>
      </c>
      <c r="G44" s="44">
        <v>2942</v>
      </c>
      <c r="H44" s="45">
        <v>8172</v>
      </c>
      <c r="I44" s="44">
        <v>8330</v>
      </c>
      <c r="J44" s="46">
        <v>2024</v>
      </c>
      <c r="K44" s="44">
        <v>4903</v>
      </c>
      <c r="L44" s="44">
        <v>3505</v>
      </c>
      <c r="M44" s="44">
        <v>3240.9540000000002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4546</v>
      </c>
      <c r="F45" s="44">
        <v>7030</v>
      </c>
      <c r="G45" s="44">
        <v>6796</v>
      </c>
      <c r="H45" s="45">
        <v>3195</v>
      </c>
      <c r="I45" s="44">
        <v>3195</v>
      </c>
      <c r="J45" s="46">
        <v>11</v>
      </c>
      <c r="K45" s="44">
        <v>0</v>
      </c>
      <c r="L45" s="44">
        <v>4101</v>
      </c>
      <c r="M45" s="44">
        <v>4318.2980000000007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483</v>
      </c>
      <c r="G46" s="51">
        <v>0</v>
      </c>
      <c r="H46" s="52">
        <v>2169</v>
      </c>
      <c r="I46" s="51">
        <v>7369</v>
      </c>
      <c r="J46" s="53">
        <v>5873</v>
      </c>
      <c r="K46" s="51">
        <v>2282</v>
      </c>
      <c r="L46" s="51">
        <v>181</v>
      </c>
      <c r="M46" s="51">
        <v>190.59299999999999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63219</v>
      </c>
      <c r="F51" s="27">
        <f t="shared" ref="F51:M51" si="4">F52+F59+F62+F63+F64+F72+F73</f>
        <v>98363</v>
      </c>
      <c r="G51" s="27">
        <f t="shared" si="4"/>
        <v>90209</v>
      </c>
      <c r="H51" s="28">
        <f t="shared" si="4"/>
        <v>79345</v>
      </c>
      <c r="I51" s="27">
        <f t="shared" si="4"/>
        <v>104345</v>
      </c>
      <c r="J51" s="29">
        <f t="shared" si="4"/>
        <v>104345</v>
      </c>
      <c r="K51" s="27">
        <f t="shared" si="4"/>
        <v>79345</v>
      </c>
      <c r="L51" s="27">
        <f t="shared" si="4"/>
        <v>86813</v>
      </c>
      <c r="M51" s="27">
        <f t="shared" si="4"/>
        <v>91414.088999999993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246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246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246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9">
        <f>SUM(E57:E58)</f>
        <v>0</v>
      </c>
      <c r="F56" s="59">
        <f t="shared" ref="F56:M56" si="7">SUM(F57:F58)</f>
        <v>0</v>
      </c>
      <c r="G56" s="59">
        <f t="shared" si="7"/>
        <v>0</v>
      </c>
      <c r="H56" s="60">
        <f t="shared" si="7"/>
        <v>0</v>
      </c>
      <c r="I56" s="59">
        <f t="shared" si="7"/>
        <v>0</v>
      </c>
      <c r="J56" s="61">
        <f t="shared" si="7"/>
        <v>0</v>
      </c>
      <c r="K56" s="59">
        <f t="shared" si="7"/>
        <v>0</v>
      </c>
      <c r="L56" s="59">
        <f t="shared" si="7"/>
        <v>0</v>
      </c>
      <c r="M56" s="59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8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63209</v>
      </c>
      <c r="F72" s="44">
        <v>98117</v>
      </c>
      <c r="G72" s="44">
        <v>90209</v>
      </c>
      <c r="H72" s="45">
        <v>79345</v>
      </c>
      <c r="I72" s="44">
        <v>104345</v>
      </c>
      <c r="J72" s="46">
        <v>104345</v>
      </c>
      <c r="K72" s="44">
        <v>79345</v>
      </c>
      <c r="L72" s="44">
        <v>86813</v>
      </c>
      <c r="M72" s="44">
        <v>91414.088999999993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3847</v>
      </c>
      <c r="F77" s="27">
        <f t="shared" ref="F77:M77" si="13">F78+F81+F84+F85+F86+F87+F88</f>
        <v>4025</v>
      </c>
      <c r="G77" s="27">
        <f t="shared" si="13"/>
        <v>6894</v>
      </c>
      <c r="H77" s="28">
        <f t="shared" si="13"/>
        <v>7400</v>
      </c>
      <c r="I77" s="27">
        <f t="shared" si="13"/>
        <v>9400</v>
      </c>
      <c r="J77" s="29">
        <f t="shared" si="13"/>
        <v>9527</v>
      </c>
      <c r="K77" s="27">
        <f t="shared" si="13"/>
        <v>17514</v>
      </c>
      <c r="L77" s="27">
        <f t="shared" si="13"/>
        <v>7627</v>
      </c>
      <c r="M77" s="27">
        <f t="shared" si="13"/>
        <v>13031.231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3788</v>
      </c>
      <c r="F81" s="44">
        <f t="shared" ref="F81:M81" si="15">SUM(F82:F83)</f>
        <v>4025</v>
      </c>
      <c r="G81" s="44">
        <f t="shared" si="15"/>
        <v>6553</v>
      </c>
      <c r="H81" s="45">
        <f t="shared" si="15"/>
        <v>7400</v>
      </c>
      <c r="I81" s="44">
        <f t="shared" si="15"/>
        <v>9400</v>
      </c>
      <c r="J81" s="46">
        <f t="shared" si="15"/>
        <v>9527</v>
      </c>
      <c r="K81" s="44">
        <f t="shared" si="15"/>
        <v>17514</v>
      </c>
      <c r="L81" s="44">
        <f t="shared" si="15"/>
        <v>7627</v>
      </c>
      <c r="M81" s="44">
        <f t="shared" si="15"/>
        <v>13031.231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3788</v>
      </c>
      <c r="F83" s="51">
        <v>4025</v>
      </c>
      <c r="G83" s="51">
        <v>6553</v>
      </c>
      <c r="H83" s="52">
        <v>7400</v>
      </c>
      <c r="I83" s="51">
        <v>9400</v>
      </c>
      <c r="J83" s="53">
        <v>9527</v>
      </c>
      <c r="K83" s="51">
        <v>17514</v>
      </c>
      <c r="L83" s="51">
        <v>7627</v>
      </c>
      <c r="M83" s="51">
        <v>13031.231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59</v>
      </c>
      <c r="F88" s="44">
        <v>0</v>
      </c>
      <c r="G88" s="44">
        <v>341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633</v>
      </c>
      <c r="F90" s="27">
        <v>0</v>
      </c>
      <c r="G90" s="27">
        <v>321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293469</v>
      </c>
      <c r="F92" s="103">
        <f t="shared" ref="F92:M92" si="16">F4+F51+F77+F90</f>
        <v>360257</v>
      </c>
      <c r="G92" s="103">
        <f t="shared" si="16"/>
        <v>407040</v>
      </c>
      <c r="H92" s="104">
        <f t="shared" si="16"/>
        <v>409531</v>
      </c>
      <c r="I92" s="103">
        <f t="shared" si="16"/>
        <v>452250</v>
      </c>
      <c r="J92" s="105">
        <f t="shared" si="16"/>
        <v>451388</v>
      </c>
      <c r="K92" s="103">
        <f t="shared" si="16"/>
        <v>435627</v>
      </c>
      <c r="L92" s="103">
        <f t="shared" si="16"/>
        <v>436766</v>
      </c>
      <c r="M92" s="103">
        <f t="shared" si="16"/>
        <v>462188.79200000002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181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120</v>
      </c>
      <c r="F3" s="22" t="s">
        <v>121</v>
      </c>
      <c r="G3" s="22" t="s">
        <v>122</v>
      </c>
      <c r="H3" s="190" t="s">
        <v>123</v>
      </c>
      <c r="I3" s="191"/>
      <c r="J3" s="192"/>
      <c r="K3" s="22" t="s">
        <v>124</v>
      </c>
      <c r="L3" s="22" t="s">
        <v>125</v>
      </c>
      <c r="M3" s="22" t="s">
        <v>126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94068</v>
      </c>
      <c r="F4" s="27">
        <f t="shared" ref="F4:M4" si="0">F5+F8+F47</f>
        <v>107802</v>
      </c>
      <c r="G4" s="27">
        <f t="shared" si="0"/>
        <v>127998</v>
      </c>
      <c r="H4" s="28">
        <f t="shared" si="0"/>
        <v>145294</v>
      </c>
      <c r="I4" s="27">
        <f t="shared" si="0"/>
        <v>144673</v>
      </c>
      <c r="J4" s="29">
        <f t="shared" si="0"/>
        <v>140715</v>
      </c>
      <c r="K4" s="27">
        <f t="shared" si="0"/>
        <v>141392</v>
      </c>
      <c r="L4" s="27">
        <f t="shared" si="0"/>
        <v>152675</v>
      </c>
      <c r="M4" s="27">
        <f t="shared" si="0"/>
        <v>158040.77499999999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48816</v>
      </c>
      <c r="F5" s="59">
        <f t="shared" ref="F5:M5" si="1">SUM(F6:F7)</f>
        <v>56925</v>
      </c>
      <c r="G5" s="59">
        <f t="shared" si="1"/>
        <v>68799</v>
      </c>
      <c r="H5" s="60">
        <f t="shared" si="1"/>
        <v>87553</v>
      </c>
      <c r="I5" s="59">
        <f t="shared" si="1"/>
        <v>85363</v>
      </c>
      <c r="J5" s="61">
        <f t="shared" si="1"/>
        <v>83773</v>
      </c>
      <c r="K5" s="59">
        <f t="shared" si="1"/>
        <v>95020</v>
      </c>
      <c r="L5" s="59">
        <f t="shared" si="1"/>
        <v>112024</v>
      </c>
      <c r="M5" s="59">
        <f t="shared" si="1"/>
        <v>117961.272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48816</v>
      </c>
      <c r="F6" s="36">
        <v>56925</v>
      </c>
      <c r="G6" s="36">
        <v>58020</v>
      </c>
      <c r="H6" s="37">
        <v>68955</v>
      </c>
      <c r="I6" s="36">
        <v>66765</v>
      </c>
      <c r="J6" s="38">
        <v>83773</v>
      </c>
      <c r="K6" s="36">
        <v>95020</v>
      </c>
      <c r="L6" s="36">
        <v>102879</v>
      </c>
      <c r="M6" s="36">
        <v>108331.587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0</v>
      </c>
      <c r="F7" s="51">
        <v>0</v>
      </c>
      <c r="G7" s="51">
        <v>10779</v>
      </c>
      <c r="H7" s="52">
        <v>18598</v>
      </c>
      <c r="I7" s="51">
        <v>18598</v>
      </c>
      <c r="J7" s="53">
        <v>0</v>
      </c>
      <c r="K7" s="51">
        <v>0</v>
      </c>
      <c r="L7" s="51">
        <v>9145</v>
      </c>
      <c r="M7" s="51">
        <v>9629.6849999999995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45252</v>
      </c>
      <c r="F8" s="59">
        <f t="shared" ref="F8:M8" si="2">SUM(F9:F46)</f>
        <v>50877</v>
      </c>
      <c r="G8" s="59">
        <f t="shared" si="2"/>
        <v>59199</v>
      </c>
      <c r="H8" s="60">
        <f t="shared" si="2"/>
        <v>57741</v>
      </c>
      <c r="I8" s="59">
        <f t="shared" si="2"/>
        <v>59310</v>
      </c>
      <c r="J8" s="61">
        <f t="shared" si="2"/>
        <v>56942</v>
      </c>
      <c r="K8" s="59">
        <f t="shared" si="2"/>
        <v>46372</v>
      </c>
      <c r="L8" s="59">
        <f t="shared" si="2"/>
        <v>40651</v>
      </c>
      <c r="M8" s="59">
        <f t="shared" si="2"/>
        <v>40079.503000000004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70</v>
      </c>
      <c r="F9" s="36">
        <v>320</v>
      </c>
      <c r="G9" s="36">
        <v>109</v>
      </c>
      <c r="H9" s="37">
        <v>80</v>
      </c>
      <c r="I9" s="36">
        <v>80</v>
      </c>
      <c r="J9" s="38">
        <v>90</v>
      </c>
      <c r="K9" s="36">
        <v>130</v>
      </c>
      <c r="L9" s="36">
        <v>74</v>
      </c>
      <c r="M9" s="36">
        <v>77.921999999999997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1417</v>
      </c>
      <c r="F10" s="44">
        <v>2405</v>
      </c>
      <c r="G10" s="44">
        <v>2300</v>
      </c>
      <c r="H10" s="45">
        <v>1700</v>
      </c>
      <c r="I10" s="44">
        <v>1130</v>
      </c>
      <c r="J10" s="46">
        <v>1635</v>
      </c>
      <c r="K10" s="44">
        <v>1335</v>
      </c>
      <c r="L10" s="44">
        <v>2390</v>
      </c>
      <c r="M10" s="44">
        <v>2516.6699999999996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1141</v>
      </c>
      <c r="F11" s="44">
        <v>2028</v>
      </c>
      <c r="G11" s="44">
        <v>2005</v>
      </c>
      <c r="H11" s="45">
        <v>4201</v>
      </c>
      <c r="I11" s="44">
        <v>4201</v>
      </c>
      <c r="J11" s="46">
        <v>997</v>
      </c>
      <c r="K11" s="44">
        <v>1611</v>
      </c>
      <c r="L11" s="44">
        <v>3281</v>
      </c>
      <c r="M11" s="44">
        <v>3840.893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3973</v>
      </c>
      <c r="F12" s="44">
        <v>4558</v>
      </c>
      <c r="G12" s="44">
        <v>3140</v>
      </c>
      <c r="H12" s="45">
        <v>4160</v>
      </c>
      <c r="I12" s="44">
        <v>4160</v>
      </c>
      <c r="J12" s="46">
        <v>3315</v>
      </c>
      <c r="K12" s="44">
        <v>3332</v>
      </c>
      <c r="L12" s="44">
        <v>3972</v>
      </c>
      <c r="M12" s="44">
        <v>4182.5159999999996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1025</v>
      </c>
      <c r="F13" s="44">
        <v>2384</v>
      </c>
      <c r="G13" s="44">
        <v>1407</v>
      </c>
      <c r="H13" s="45">
        <v>852</v>
      </c>
      <c r="I13" s="44">
        <v>852</v>
      </c>
      <c r="J13" s="46">
        <v>648</v>
      </c>
      <c r="K13" s="44">
        <v>850</v>
      </c>
      <c r="L13" s="44">
        <v>1055</v>
      </c>
      <c r="M13" s="44">
        <v>1110.915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3156</v>
      </c>
      <c r="F14" s="44">
        <v>1967</v>
      </c>
      <c r="G14" s="44">
        <v>2575</v>
      </c>
      <c r="H14" s="45">
        <v>3284</v>
      </c>
      <c r="I14" s="44">
        <v>3284</v>
      </c>
      <c r="J14" s="46">
        <v>2733</v>
      </c>
      <c r="K14" s="44">
        <v>2861</v>
      </c>
      <c r="L14" s="44">
        <v>3058</v>
      </c>
      <c r="M14" s="44">
        <v>3220.0740000000001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5429</v>
      </c>
      <c r="F15" s="44">
        <v>5139</v>
      </c>
      <c r="G15" s="44">
        <v>3788</v>
      </c>
      <c r="H15" s="45">
        <v>2330</v>
      </c>
      <c r="I15" s="44">
        <v>2330</v>
      </c>
      <c r="J15" s="46">
        <v>2943</v>
      </c>
      <c r="K15" s="44">
        <v>2643</v>
      </c>
      <c r="L15" s="44">
        <v>3618</v>
      </c>
      <c r="M15" s="44">
        <v>2689.7539999999999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5780</v>
      </c>
      <c r="F16" s="44">
        <v>3891</v>
      </c>
      <c r="G16" s="44">
        <v>7777</v>
      </c>
      <c r="H16" s="45">
        <v>7629</v>
      </c>
      <c r="I16" s="44">
        <v>14629</v>
      </c>
      <c r="J16" s="46">
        <v>11934</v>
      </c>
      <c r="K16" s="44">
        <v>5069</v>
      </c>
      <c r="L16" s="44">
        <v>3148</v>
      </c>
      <c r="M16" s="44">
        <v>1997.8439999999996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2564</v>
      </c>
      <c r="F17" s="44">
        <v>993</v>
      </c>
      <c r="G17" s="44">
        <v>4697</v>
      </c>
      <c r="H17" s="45">
        <v>3306</v>
      </c>
      <c r="I17" s="44">
        <v>3306</v>
      </c>
      <c r="J17" s="46">
        <v>2866</v>
      </c>
      <c r="K17" s="44">
        <v>2472</v>
      </c>
      <c r="L17" s="44">
        <v>3239</v>
      </c>
      <c r="M17" s="44">
        <v>3410.6669999999995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309</v>
      </c>
      <c r="F22" s="44">
        <v>127</v>
      </c>
      <c r="G22" s="44">
        <v>161</v>
      </c>
      <c r="H22" s="45">
        <v>22</v>
      </c>
      <c r="I22" s="44">
        <v>22</v>
      </c>
      <c r="J22" s="46">
        <v>472</v>
      </c>
      <c r="K22" s="44">
        <v>0</v>
      </c>
      <c r="L22" s="44">
        <v>26</v>
      </c>
      <c r="M22" s="44">
        <v>27.378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4</v>
      </c>
      <c r="F23" s="44">
        <v>4</v>
      </c>
      <c r="G23" s="44">
        <v>0</v>
      </c>
      <c r="H23" s="45">
        <v>390</v>
      </c>
      <c r="I23" s="44">
        <v>390</v>
      </c>
      <c r="J23" s="46">
        <v>0</v>
      </c>
      <c r="K23" s="44">
        <v>100</v>
      </c>
      <c r="L23" s="44">
        <v>248</v>
      </c>
      <c r="M23" s="44">
        <v>261.14400000000001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75</v>
      </c>
      <c r="F24" s="44">
        <v>1959</v>
      </c>
      <c r="G24" s="44">
        <v>0</v>
      </c>
      <c r="H24" s="45">
        <v>260</v>
      </c>
      <c r="I24" s="44">
        <v>260</v>
      </c>
      <c r="J24" s="46">
        <v>20</v>
      </c>
      <c r="K24" s="44">
        <v>60</v>
      </c>
      <c r="L24" s="44">
        <v>547</v>
      </c>
      <c r="M24" s="44">
        <v>575.99099999999999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78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493</v>
      </c>
      <c r="F30" s="44">
        <v>951</v>
      </c>
      <c r="G30" s="44">
        <v>1085</v>
      </c>
      <c r="H30" s="45">
        <v>908</v>
      </c>
      <c r="I30" s="44">
        <v>908</v>
      </c>
      <c r="J30" s="46">
        <v>1836</v>
      </c>
      <c r="K30" s="44">
        <v>1300</v>
      </c>
      <c r="L30" s="44">
        <v>1054</v>
      </c>
      <c r="M30" s="44">
        <v>1109.8619999999999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6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163</v>
      </c>
      <c r="F32" s="44">
        <v>924</v>
      </c>
      <c r="G32" s="44">
        <v>1190</v>
      </c>
      <c r="H32" s="45">
        <v>659</v>
      </c>
      <c r="I32" s="44">
        <v>659</v>
      </c>
      <c r="J32" s="46">
        <v>2153</v>
      </c>
      <c r="K32" s="44">
        <v>1668</v>
      </c>
      <c r="L32" s="44">
        <v>62</v>
      </c>
      <c r="M32" s="44">
        <v>65.286000000000001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2</v>
      </c>
      <c r="F33" s="44">
        <v>0</v>
      </c>
      <c r="G33" s="44">
        <v>0</v>
      </c>
      <c r="H33" s="45">
        <v>730</v>
      </c>
      <c r="I33" s="44">
        <v>730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1051</v>
      </c>
      <c r="F37" s="44">
        <v>377</v>
      </c>
      <c r="G37" s="44">
        <v>82</v>
      </c>
      <c r="H37" s="45">
        <v>24</v>
      </c>
      <c r="I37" s="44">
        <v>24</v>
      </c>
      <c r="J37" s="46">
        <v>366</v>
      </c>
      <c r="K37" s="44">
        <v>0</v>
      </c>
      <c r="L37" s="44">
        <v>173</v>
      </c>
      <c r="M37" s="44">
        <v>182.16899999999998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432</v>
      </c>
      <c r="F38" s="44">
        <v>1146</v>
      </c>
      <c r="G38" s="44">
        <v>455</v>
      </c>
      <c r="H38" s="45">
        <v>1873</v>
      </c>
      <c r="I38" s="44">
        <v>1873</v>
      </c>
      <c r="J38" s="46">
        <v>3778</v>
      </c>
      <c r="K38" s="44">
        <v>0</v>
      </c>
      <c r="L38" s="44">
        <v>2341</v>
      </c>
      <c r="M38" s="44">
        <v>2465.0729999999999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2613</v>
      </c>
      <c r="F39" s="44">
        <v>4442</v>
      </c>
      <c r="G39" s="44">
        <v>4056</v>
      </c>
      <c r="H39" s="45">
        <v>3296</v>
      </c>
      <c r="I39" s="44">
        <v>3296</v>
      </c>
      <c r="J39" s="46">
        <v>0</v>
      </c>
      <c r="K39" s="44">
        <v>2085</v>
      </c>
      <c r="L39" s="44">
        <v>1663</v>
      </c>
      <c r="M39" s="44">
        <v>1751.1389999999999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435</v>
      </c>
      <c r="G40" s="44">
        <v>218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12433</v>
      </c>
      <c r="F42" s="44">
        <v>10758</v>
      </c>
      <c r="G42" s="44">
        <v>18047</v>
      </c>
      <c r="H42" s="45">
        <v>10662</v>
      </c>
      <c r="I42" s="44">
        <v>6431</v>
      </c>
      <c r="J42" s="46">
        <v>15457</v>
      </c>
      <c r="K42" s="44">
        <v>15916</v>
      </c>
      <c r="L42" s="44">
        <v>6642</v>
      </c>
      <c r="M42" s="44">
        <v>6769.0259999999998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673</v>
      </c>
      <c r="F43" s="44">
        <v>1285</v>
      </c>
      <c r="G43" s="44">
        <v>1442</v>
      </c>
      <c r="H43" s="45">
        <v>2363</v>
      </c>
      <c r="I43" s="44">
        <v>2363</v>
      </c>
      <c r="J43" s="46">
        <v>2330</v>
      </c>
      <c r="K43" s="44">
        <v>1770</v>
      </c>
      <c r="L43" s="44">
        <v>643</v>
      </c>
      <c r="M43" s="44">
        <v>677.07899999999995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1289</v>
      </c>
      <c r="F44" s="44">
        <v>2995</v>
      </c>
      <c r="G44" s="44">
        <v>2106</v>
      </c>
      <c r="H44" s="45">
        <v>5897</v>
      </c>
      <c r="I44" s="44">
        <v>5267</v>
      </c>
      <c r="J44" s="46">
        <v>1713</v>
      </c>
      <c r="K44" s="44">
        <v>1490</v>
      </c>
      <c r="L44" s="44">
        <v>2093</v>
      </c>
      <c r="M44" s="44">
        <v>1753.9290000000001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1154</v>
      </c>
      <c r="F45" s="44">
        <v>1306</v>
      </c>
      <c r="G45" s="44">
        <v>2559</v>
      </c>
      <c r="H45" s="45">
        <v>3115</v>
      </c>
      <c r="I45" s="44">
        <v>3115</v>
      </c>
      <c r="J45" s="46">
        <v>11</v>
      </c>
      <c r="K45" s="44">
        <v>0</v>
      </c>
      <c r="L45" s="44">
        <v>1143</v>
      </c>
      <c r="M45" s="44">
        <v>1203.5790000000002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483</v>
      </c>
      <c r="G46" s="51">
        <v>0</v>
      </c>
      <c r="H46" s="52">
        <v>0</v>
      </c>
      <c r="I46" s="51">
        <v>0</v>
      </c>
      <c r="J46" s="53">
        <v>1567</v>
      </c>
      <c r="K46" s="51">
        <v>1680</v>
      </c>
      <c r="L46" s="51">
        <v>181</v>
      </c>
      <c r="M46" s="51">
        <v>190.59299999999999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0</v>
      </c>
      <c r="F51" s="27">
        <f t="shared" ref="F51:M51" si="4">F52+F59+F62+F63+F64+F72+F73</f>
        <v>246</v>
      </c>
      <c r="G51" s="27">
        <f t="shared" si="4"/>
        <v>0</v>
      </c>
      <c r="H51" s="28">
        <f t="shared" si="4"/>
        <v>0</v>
      </c>
      <c r="I51" s="27">
        <f t="shared" si="4"/>
        <v>0</v>
      </c>
      <c r="J51" s="29">
        <f t="shared" si="4"/>
        <v>0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246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246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246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3847</v>
      </c>
      <c r="F77" s="27">
        <f t="shared" ref="F77:M77" si="13">F78+F81+F84+F85+F86+F87+F88</f>
        <v>4025</v>
      </c>
      <c r="G77" s="27">
        <f t="shared" si="13"/>
        <v>6894</v>
      </c>
      <c r="H77" s="28">
        <f t="shared" si="13"/>
        <v>7400</v>
      </c>
      <c r="I77" s="27">
        <f t="shared" si="13"/>
        <v>9400</v>
      </c>
      <c r="J77" s="29">
        <f t="shared" si="13"/>
        <v>9527</v>
      </c>
      <c r="K77" s="27">
        <f t="shared" si="13"/>
        <v>17514</v>
      </c>
      <c r="L77" s="27">
        <f t="shared" si="13"/>
        <v>7627</v>
      </c>
      <c r="M77" s="27">
        <f t="shared" si="13"/>
        <v>13031.231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3788</v>
      </c>
      <c r="F81" s="44">
        <f t="shared" ref="F81:M81" si="15">SUM(F82:F83)</f>
        <v>4025</v>
      </c>
      <c r="G81" s="44">
        <f t="shared" si="15"/>
        <v>6553</v>
      </c>
      <c r="H81" s="45">
        <f t="shared" si="15"/>
        <v>7400</v>
      </c>
      <c r="I81" s="44">
        <f t="shared" si="15"/>
        <v>9400</v>
      </c>
      <c r="J81" s="46">
        <f t="shared" si="15"/>
        <v>9527</v>
      </c>
      <c r="K81" s="44">
        <f t="shared" si="15"/>
        <v>17514</v>
      </c>
      <c r="L81" s="44">
        <f t="shared" si="15"/>
        <v>7627</v>
      </c>
      <c r="M81" s="44">
        <f t="shared" si="15"/>
        <v>13031.231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3788</v>
      </c>
      <c r="F83" s="51">
        <v>4025</v>
      </c>
      <c r="G83" s="51">
        <v>6553</v>
      </c>
      <c r="H83" s="52">
        <v>7400</v>
      </c>
      <c r="I83" s="51">
        <v>9400</v>
      </c>
      <c r="J83" s="53">
        <v>9527</v>
      </c>
      <c r="K83" s="51">
        <v>17514</v>
      </c>
      <c r="L83" s="51">
        <v>7627</v>
      </c>
      <c r="M83" s="51">
        <v>13031.231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59</v>
      </c>
      <c r="F88" s="44">
        <v>0</v>
      </c>
      <c r="G88" s="44">
        <v>341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6</v>
      </c>
      <c r="F90" s="27">
        <v>0</v>
      </c>
      <c r="G90" s="27">
        <v>119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97921</v>
      </c>
      <c r="F92" s="103">
        <f t="shared" ref="F92:M92" si="16">F4+F51+F77+F90</f>
        <v>112073</v>
      </c>
      <c r="G92" s="103">
        <f t="shared" si="16"/>
        <v>135011</v>
      </c>
      <c r="H92" s="104">
        <f t="shared" si="16"/>
        <v>152694</v>
      </c>
      <c r="I92" s="103">
        <f t="shared" si="16"/>
        <v>154073</v>
      </c>
      <c r="J92" s="105">
        <f t="shared" si="16"/>
        <v>150242</v>
      </c>
      <c r="K92" s="103">
        <f t="shared" si="16"/>
        <v>158906</v>
      </c>
      <c r="L92" s="103">
        <f t="shared" si="16"/>
        <v>160302</v>
      </c>
      <c r="M92" s="103">
        <f t="shared" si="16"/>
        <v>171072.00599999999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182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120</v>
      </c>
      <c r="F3" s="22" t="s">
        <v>121</v>
      </c>
      <c r="G3" s="22" t="s">
        <v>122</v>
      </c>
      <c r="H3" s="190" t="s">
        <v>123</v>
      </c>
      <c r="I3" s="191"/>
      <c r="J3" s="192"/>
      <c r="K3" s="22" t="s">
        <v>124</v>
      </c>
      <c r="L3" s="22" t="s">
        <v>125</v>
      </c>
      <c r="M3" s="22" t="s">
        <v>126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21571</v>
      </c>
      <c r="F4" s="27">
        <f t="shared" ref="F4:M4" si="0">F5+F8+F47</f>
        <v>25307</v>
      </c>
      <c r="G4" s="27">
        <f t="shared" si="0"/>
        <v>26482</v>
      </c>
      <c r="H4" s="28">
        <f t="shared" si="0"/>
        <v>26214</v>
      </c>
      <c r="I4" s="27">
        <f t="shared" si="0"/>
        <v>28604</v>
      </c>
      <c r="J4" s="29">
        <f t="shared" si="0"/>
        <v>32450</v>
      </c>
      <c r="K4" s="27">
        <f t="shared" si="0"/>
        <v>30255</v>
      </c>
      <c r="L4" s="27">
        <f t="shared" si="0"/>
        <v>27423</v>
      </c>
      <c r="M4" s="27">
        <f t="shared" si="0"/>
        <v>28876.418999999998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16688</v>
      </c>
      <c r="F5" s="59">
        <f t="shared" ref="F5:M5" si="1">SUM(F6:F7)</f>
        <v>19529</v>
      </c>
      <c r="G5" s="59">
        <f t="shared" si="1"/>
        <v>20621</v>
      </c>
      <c r="H5" s="60">
        <f t="shared" si="1"/>
        <v>20909</v>
      </c>
      <c r="I5" s="59">
        <f t="shared" si="1"/>
        <v>23099</v>
      </c>
      <c r="J5" s="61">
        <f t="shared" si="1"/>
        <v>25897</v>
      </c>
      <c r="K5" s="59">
        <f t="shared" si="1"/>
        <v>25640</v>
      </c>
      <c r="L5" s="59">
        <f t="shared" si="1"/>
        <v>26871</v>
      </c>
      <c r="M5" s="59">
        <f t="shared" si="1"/>
        <v>28295.162999999997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16688</v>
      </c>
      <c r="F6" s="36">
        <v>19529</v>
      </c>
      <c r="G6" s="36">
        <v>17079</v>
      </c>
      <c r="H6" s="37">
        <v>16419</v>
      </c>
      <c r="I6" s="36">
        <v>18609</v>
      </c>
      <c r="J6" s="38">
        <v>25897</v>
      </c>
      <c r="K6" s="36">
        <v>25640</v>
      </c>
      <c r="L6" s="36">
        <v>22704</v>
      </c>
      <c r="M6" s="36">
        <v>23907.311999999998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0</v>
      </c>
      <c r="F7" s="51">
        <v>0</v>
      </c>
      <c r="G7" s="51">
        <v>3542</v>
      </c>
      <c r="H7" s="52">
        <v>4490</v>
      </c>
      <c r="I7" s="51">
        <v>4490</v>
      </c>
      <c r="J7" s="53">
        <v>0</v>
      </c>
      <c r="K7" s="51">
        <v>0</v>
      </c>
      <c r="L7" s="51">
        <v>4167</v>
      </c>
      <c r="M7" s="51">
        <v>4387.8509999999997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4883</v>
      </c>
      <c r="F8" s="59">
        <f t="shared" ref="F8:M8" si="2">SUM(F9:F46)</f>
        <v>5778</v>
      </c>
      <c r="G8" s="59">
        <f t="shared" si="2"/>
        <v>5861</v>
      </c>
      <c r="H8" s="60">
        <f t="shared" si="2"/>
        <v>5305</v>
      </c>
      <c r="I8" s="59">
        <f t="shared" si="2"/>
        <v>5505</v>
      </c>
      <c r="J8" s="61">
        <f t="shared" si="2"/>
        <v>6553</v>
      </c>
      <c r="K8" s="59">
        <f t="shared" si="2"/>
        <v>4615</v>
      </c>
      <c r="L8" s="59">
        <f t="shared" si="2"/>
        <v>552</v>
      </c>
      <c r="M8" s="59">
        <f t="shared" si="2"/>
        <v>581.25599999999997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39</v>
      </c>
      <c r="F10" s="44">
        <v>254</v>
      </c>
      <c r="G10" s="44">
        <v>265</v>
      </c>
      <c r="H10" s="45">
        <v>132</v>
      </c>
      <c r="I10" s="44">
        <v>132</v>
      </c>
      <c r="J10" s="46">
        <v>65</v>
      </c>
      <c r="K10" s="44">
        <v>58</v>
      </c>
      <c r="L10" s="44">
        <v>45</v>
      </c>
      <c r="M10" s="44">
        <v>47.384999999999998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170</v>
      </c>
      <c r="F11" s="44">
        <v>0</v>
      </c>
      <c r="G11" s="44">
        <v>0</v>
      </c>
      <c r="H11" s="45">
        <v>0</v>
      </c>
      <c r="I11" s="44">
        <v>0</v>
      </c>
      <c r="J11" s="46">
        <v>0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17</v>
      </c>
      <c r="F14" s="44">
        <v>18</v>
      </c>
      <c r="G14" s="44">
        <v>0</v>
      </c>
      <c r="H14" s="45">
        <v>18</v>
      </c>
      <c r="I14" s="44">
        <v>18</v>
      </c>
      <c r="J14" s="46">
        <v>17</v>
      </c>
      <c r="K14" s="44">
        <v>18</v>
      </c>
      <c r="L14" s="44">
        <v>20</v>
      </c>
      <c r="M14" s="44">
        <v>21.06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0</v>
      </c>
      <c r="F15" s="44">
        <v>0</v>
      </c>
      <c r="G15" s="44">
        <v>0</v>
      </c>
      <c r="H15" s="45">
        <v>0</v>
      </c>
      <c r="I15" s="44">
        <v>0</v>
      </c>
      <c r="J15" s="46">
        <v>0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10</v>
      </c>
      <c r="F22" s="44">
        <v>15</v>
      </c>
      <c r="G22" s="44">
        <v>34</v>
      </c>
      <c r="H22" s="45">
        <v>0</v>
      </c>
      <c r="I22" s="44">
        <v>0</v>
      </c>
      <c r="J22" s="46">
        <v>0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11</v>
      </c>
      <c r="I24" s="44">
        <v>11</v>
      </c>
      <c r="J24" s="46">
        <v>5</v>
      </c>
      <c r="K24" s="44">
        <v>0</v>
      </c>
      <c r="L24" s="44">
        <v>11</v>
      </c>
      <c r="M24" s="44">
        <v>11.582999999999998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0</v>
      </c>
      <c r="F37" s="44">
        <v>0</v>
      </c>
      <c r="G37" s="44">
        <v>0</v>
      </c>
      <c r="H37" s="45">
        <v>0</v>
      </c>
      <c r="I37" s="44">
        <v>0</v>
      </c>
      <c r="J37" s="46">
        <v>0</v>
      </c>
      <c r="K37" s="44">
        <v>0</v>
      </c>
      <c r="L37" s="44">
        <v>0</v>
      </c>
      <c r="M37" s="44">
        <v>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0</v>
      </c>
      <c r="F38" s="44">
        <v>0</v>
      </c>
      <c r="G38" s="44">
        <v>0</v>
      </c>
      <c r="H38" s="45">
        <v>0</v>
      </c>
      <c r="I38" s="44">
        <v>0</v>
      </c>
      <c r="J38" s="46">
        <v>0</v>
      </c>
      <c r="K38" s="44">
        <v>0</v>
      </c>
      <c r="L38" s="44">
        <v>0</v>
      </c>
      <c r="M38" s="44">
        <v>0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1053</v>
      </c>
      <c r="F39" s="44">
        <v>1721</v>
      </c>
      <c r="G39" s="44">
        <v>1457</v>
      </c>
      <c r="H39" s="45">
        <v>1794</v>
      </c>
      <c r="I39" s="44">
        <v>1794</v>
      </c>
      <c r="J39" s="46">
        <v>2604</v>
      </c>
      <c r="K39" s="44">
        <v>500</v>
      </c>
      <c r="L39" s="44">
        <v>291</v>
      </c>
      <c r="M39" s="44">
        <v>306.423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18</v>
      </c>
      <c r="G40" s="44">
        <v>25</v>
      </c>
      <c r="H40" s="45">
        <v>0</v>
      </c>
      <c r="I40" s="44">
        <v>0</v>
      </c>
      <c r="J40" s="46">
        <v>20</v>
      </c>
      <c r="K40" s="44">
        <v>38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3414</v>
      </c>
      <c r="F42" s="44">
        <v>3725</v>
      </c>
      <c r="G42" s="44">
        <v>3914</v>
      </c>
      <c r="H42" s="45">
        <v>3242</v>
      </c>
      <c r="I42" s="44">
        <v>3442</v>
      </c>
      <c r="J42" s="46">
        <v>3675</v>
      </c>
      <c r="K42" s="44">
        <v>3899</v>
      </c>
      <c r="L42" s="44">
        <v>170</v>
      </c>
      <c r="M42" s="44">
        <v>179.01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0</v>
      </c>
      <c r="G43" s="44">
        <v>0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180</v>
      </c>
      <c r="F44" s="44">
        <v>27</v>
      </c>
      <c r="G44" s="44">
        <v>0</v>
      </c>
      <c r="H44" s="45">
        <v>108</v>
      </c>
      <c r="I44" s="44">
        <v>108</v>
      </c>
      <c r="J44" s="46">
        <v>33</v>
      </c>
      <c r="K44" s="44">
        <v>102</v>
      </c>
      <c r="L44" s="44">
        <v>15</v>
      </c>
      <c r="M44" s="44">
        <v>15.794999999999998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0</v>
      </c>
      <c r="F45" s="44">
        <v>0</v>
      </c>
      <c r="G45" s="44">
        <v>166</v>
      </c>
      <c r="H45" s="45">
        <v>0</v>
      </c>
      <c r="I45" s="44">
        <v>0</v>
      </c>
      <c r="J45" s="46">
        <v>0</v>
      </c>
      <c r="K45" s="44">
        <v>0</v>
      </c>
      <c r="L45" s="44">
        <v>0</v>
      </c>
      <c r="M45" s="44">
        <v>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134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63219</v>
      </c>
      <c r="F51" s="27">
        <f t="shared" ref="F51:M51" si="4">F52+F59+F62+F63+F64+F72+F73</f>
        <v>98117</v>
      </c>
      <c r="G51" s="27">
        <f t="shared" si="4"/>
        <v>90209</v>
      </c>
      <c r="H51" s="28">
        <f t="shared" si="4"/>
        <v>79345</v>
      </c>
      <c r="I51" s="27">
        <f t="shared" si="4"/>
        <v>104345</v>
      </c>
      <c r="J51" s="29">
        <f t="shared" si="4"/>
        <v>104345</v>
      </c>
      <c r="K51" s="27">
        <f t="shared" si="4"/>
        <v>79345</v>
      </c>
      <c r="L51" s="27">
        <f t="shared" si="4"/>
        <v>86813</v>
      </c>
      <c r="M51" s="27">
        <f t="shared" si="4"/>
        <v>91414.088999999993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63209</v>
      </c>
      <c r="F72" s="44">
        <v>98117</v>
      </c>
      <c r="G72" s="44">
        <v>90209</v>
      </c>
      <c r="H72" s="45">
        <v>79345</v>
      </c>
      <c r="I72" s="44">
        <v>104345</v>
      </c>
      <c r="J72" s="46">
        <v>104345</v>
      </c>
      <c r="K72" s="44">
        <v>79345</v>
      </c>
      <c r="L72" s="44">
        <v>86813</v>
      </c>
      <c r="M72" s="44">
        <v>91414.088999999993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0</v>
      </c>
      <c r="F77" s="27">
        <f t="shared" ref="F77:M77" si="13">F78+F81+F84+F85+F86+F87+F88</f>
        <v>0</v>
      </c>
      <c r="G77" s="27">
        <f t="shared" si="13"/>
        <v>0</v>
      </c>
      <c r="H77" s="28">
        <f t="shared" si="13"/>
        <v>0</v>
      </c>
      <c r="I77" s="27">
        <f t="shared" si="13"/>
        <v>0</v>
      </c>
      <c r="J77" s="29">
        <f t="shared" si="13"/>
        <v>0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0</v>
      </c>
      <c r="F81" s="44">
        <f t="shared" ref="F81:M81" si="15">SUM(F82:F83)</f>
        <v>0</v>
      </c>
      <c r="G81" s="44">
        <f t="shared" si="15"/>
        <v>0</v>
      </c>
      <c r="H81" s="45">
        <f t="shared" si="15"/>
        <v>0</v>
      </c>
      <c r="I81" s="44">
        <f t="shared" si="15"/>
        <v>0</v>
      </c>
      <c r="J81" s="46">
        <f t="shared" si="15"/>
        <v>0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0</v>
      </c>
      <c r="F83" s="51">
        <v>0</v>
      </c>
      <c r="G83" s="51">
        <v>0</v>
      </c>
      <c r="H83" s="52">
        <v>0</v>
      </c>
      <c r="I83" s="51">
        <v>0</v>
      </c>
      <c r="J83" s="53">
        <v>0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16</v>
      </c>
      <c r="F90" s="27">
        <v>0</v>
      </c>
      <c r="G90" s="27">
        <v>46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84806</v>
      </c>
      <c r="F92" s="103">
        <f t="shared" ref="F92:M92" si="16">F4+F51+F77+F90</f>
        <v>123424</v>
      </c>
      <c r="G92" s="103">
        <f t="shared" si="16"/>
        <v>116737</v>
      </c>
      <c r="H92" s="104">
        <f t="shared" si="16"/>
        <v>105559</v>
      </c>
      <c r="I92" s="103">
        <f t="shared" si="16"/>
        <v>132949</v>
      </c>
      <c r="J92" s="105">
        <f t="shared" si="16"/>
        <v>136795</v>
      </c>
      <c r="K92" s="103">
        <f t="shared" si="16"/>
        <v>109600</v>
      </c>
      <c r="L92" s="103">
        <f t="shared" si="16"/>
        <v>114236</v>
      </c>
      <c r="M92" s="103">
        <f t="shared" si="16"/>
        <v>120290.50799999999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>
      <selection activeCell="E13" sqref="E13"/>
    </sheetView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183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120</v>
      </c>
      <c r="F3" s="22" t="s">
        <v>121</v>
      </c>
      <c r="G3" s="22" t="s">
        <v>122</v>
      </c>
      <c r="H3" s="190" t="s">
        <v>123</v>
      </c>
      <c r="I3" s="191"/>
      <c r="J3" s="192"/>
      <c r="K3" s="22" t="s">
        <v>124</v>
      </c>
      <c r="L3" s="22" t="s">
        <v>125</v>
      </c>
      <c r="M3" s="22" t="s">
        <v>126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63178</v>
      </c>
      <c r="F4" s="27">
        <f t="shared" ref="F4:M4" si="0">F5+F8+F47</f>
        <v>75123</v>
      </c>
      <c r="G4" s="27">
        <f t="shared" si="0"/>
        <v>102544</v>
      </c>
      <c r="H4" s="28">
        <f t="shared" si="0"/>
        <v>99628</v>
      </c>
      <c r="I4" s="27">
        <f t="shared" si="0"/>
        <v>113578</v>
      </c>
      <c r="J4" s="29">
        <f t="shared" si="0"/>
        <v>110263</v>
      </c>
      <c r="K4" s="27">
        <f t="shared" si="0"/>
        <v>108980</v>
      </c>
      <c r="L4" s="27">
        <f t="shared" si="0"/>
        <v>102817</v>
      </c>
      <c r="M4" s="27">
        <f t="shared" si="0"/>
        <v>108266.495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35326</v>
      </c>
      <c r="F5" s="59">
        <f t="shared" ref="F5:M5" si="1">SUM(F6:F7)</f>
        <v>39952</v>
      </c>
      <c r="G5" s="59">
        <f t="shared" si="1"/>
        <v>49592</v>
      </c>
      <c r="H5" s="60">
        <f t="shared" si="1"/>
        <v>61463</v>
      </c>
      <c r="I5" s="59">
        <f t="shared" si="1"/>
        <v>61463</v>
      </c>
      <c r="J5" s="61">
        <f t="shared" si="1"/>
        <v>57694</v>
      </c>
      <c r="K5" s="59">
        <f t="shared" si="1"/>
        <v>68223</v>
      </c>
      <c r="L5" s="59">
        <f t="shared" si="1"/>
        <v>74205</v>
      </c>
      <c r="M5" s="59">
        <f t="shared" si="1"/>
        <v>78137.414999999994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35326</v>
      </c>
      <c r="F6" s="36">
        <v>39952</v>
      </c>
      <c r="G6" s="36">
        <v>42435</v>
      </c>
      <c r="H6" s="37">
        <v>53617</v>
      </c>
      <c r="I6" s="36">
        <v>53617</v>
      </c>
      <c r="J6" s="38">
        <v>57694</v>
      </c>
      <c r="K6" s="36">
        <v>68223</v>
      </c>
      <c r="L6" s="36">
        <v>65516</v>
      </c>
      <c r="M6" s="36">
        <v>68988.718999999997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0</v>
      </c>
      <c r="F7" s="51">
        <v>0</v>
      </c>
      <c r="G7" s="51">
        <v>7157</v>
      </c>
      <c r="H7" s="52">
        <v>7846</v>
      </c>
      <c r="I7" s="51">
        <v>7846</v>
      </c>
      <c r="J7" s="53">
        <v>0</v>
      </c>
      <c r="K7" s="51">
        <v>0</v>
      </c>
      <c r="L7" s="51">
        <v>8689</v>
      </c>
      <c r="M7" s="51">
        <v>9148.6959999999999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27852</v>
      </c>
      <c r="F8" s="59">
        <f t="shared" ref="F8:M8" si="2">SUM(F9:F46)</f>
        <v>35171</v>
      </c>
      <c r="G8" s="59">
        <f t="shared" si="2"/>
        <v>52952</v>
      </c>
      <c r="H8" s="60">
        <f t="shared" si="2"/>
        <v>38165</v>
      </c>
      <c r="I8" s="59">
        <f t="shared" si="2"/>
        <v>52115</v>
      </c>
      <c r="J8" s="61">
        <f t="shared" si="2"/>
        <v>52569</v>
      </c>
      <c r="K8" s="59">
        <f t="shared" si="2"/>
        <v>40757</v>
      </c>
      <c r="L8" s="59">
        <f t="shared" si="2"/>
        <v>28612</v>
      </c>
      <c r="M8" s="59">
        <f t="shared" si="2"/>
        <v>30129.08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84</v>
      </c>
      <c r="F9" s="36">
        <v>27</v>
      </c>
      <c r="G9" s="36">
        <v>0</v>
      </c>
      <c r="H9" s="37">
        <v>340</v>
      </c>
      <c r="I9" s="36">
        <v>340</v>
      </c>
      <c r="J9" s="38">
        <v>197</v>
      </c>
      <c r="K9" s="36">
        <v>53</v>
      </c>
      <c r="L9" s="36">
        <v>185</v>
      </c>
      <c r="M9" s="36">
        <v>195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426</v>
      </c>
      <c r="F10" s="44">
        <v>1647</v>
      </c>
      <c r="G10" s="44">
        <v>1739</v>
      </c>
      <c r="H10" s="45">
        <v>2236</v>
      </c>
      <c r="I10" s="44">
        <v>3226</v>
      </c>
      <c r="J10" s="46">
        <v>1291</v>
      </c>
      <c r="K10" s="44">
        <v>420</v>
      </c>
      <c r="L10" s="44">
        <v>1631</v>
      </c>
      <c r="M10" s="44">
        <v>1717.443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</v>
      </c>
      <c r="F11" s="44">
        <v>6</v>
      </c>
      <c r="G11" s="44">
        <v>0</v>
      </c>
      <c r="H11" s="45">
        <v>0</v>
      </c>
      <c r="I11" s="44">
        <v>0</v>
      </c>
      <c r="J11" s="46">
        <v>0</v>
      </c>
      <c r="K11" s="44">
        <v>420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169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1732</v>
      </c>
      <c r="F14" s="44">
        <v>3964</v>
      </c>
      <c r="G14" s="44">
        <v>4336</v>
      </c>
      <c r="H14" s="45">
        <v>2778</v>
      </c>
      <c r="I14" s="44">
        <v>4677</v>
      </c>
      <c r="J14" s="46">
        <v>3542</v>
      </c>
      <c r="K14" s="44">
        <v>934</v>
      </c>
      <c r="L14" s="44">
        <v>2201</v>
      </c>
      <c r="M14" s="44">
        <v>1930.7669999999998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0</v>
      </c>
      <c r="F15" s="44">
        <v>0</v>
      </c>
      <c r="G15" s="44">
        <v>0</v>
      </c>
      <c r="H15" s="45">
        <v>0</v>
      </c>
      <c r="I15" s="44">
        <v>0</v>
      </c>
      <c r="J15" s="46">
        <v>0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657</v>
      </c>
      <c r="F17" s="44">
        <v>286</v>
      </c>
      <c r="G17" s="44">
        <v>248</v>
      </c>
      <c r="H17" s="45">
        <v>926</v>
      </c>
      <c r="I17" s="44">
        <v>926</v>
      </c>
      <c r="J17" s="46">
        <v>432</v>
      </c>
      <c r="K17" s="44">
        <v>934</v>
      </c>
      <c r="L17" s="44">
        <v>701</v>
      </c>
      <c r="M17" s="44">
        <v>738.34199999999998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196</v>
      </c>
      <c r="F21" s="44">
        <v>2526</v>
      </c>
      <c r="G21" s="44">
        <v>1747</v>
      </c>
      <c r="H21" s="45">
        <v>1060</v>
      </c>
      <c r="I21" s="44">
        <v>1060</v>
      </c>
      <c r="J21" s="46">
        <v>1407</v>
      </c>
      <c r="K21" s="44">
        <v>739</v>
      </c>
      <c r="L21" s="44">
        <v>334</v>
      </c>
      <c r="M21" s="44">
        <v>351.702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64</v>
      </c>
      <c r="F22" s="44">
        <v>305</v>
      </c>
      <c r="G22" s="44">
        <v>317</v>
      </c>
      <c r="H22" s="45">
        <v>110</v>
      </c>
      <c r="I22" s="44">
        <v>150</v>
      </c>
      <c r="J22" s="46">
        <v>248</v>
      </c>
      <c r="K22" s="44">
        <v>79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39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83</v>
      </c>
      <c r="F24" s="44">
        <v>4</v>
      </c>
      <c r="G24" s="44">
        <v>11</v>
      </c>
      <c r="H24" s="45">
        <v>126</v>
      </c>
      <c r="I24" s="44">
        <v>126</v>
      </c>
      <c r="J24" s="46">
        <v>27</v>
      </c>
      <c r="K24" s="44">
        <v>285</v>
      </c>
      <c r="L24" s="44">
        <v>249</v>
      </c>
      <c r="M24" s="44">
        <v>262.197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87</v>
      </c>
      <c r="F32" s="44">
        <v>57</v>
      </c>
      <c r="G32" s="44">
        <v>5</v>
      </c>
      <c r="H32" s="45">
        <v>0</v>
      </c>
      <c r="I32" s="44">
        <v>0</v>
      </c>
      <c r="J32" s="46">
        <v>35</v>
      </c>
      <c r="K32" s="44">
        <v>100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15</v>
      </c>
      <c r="F37" s="44">
        <v>0</v>
      </c>
      <c r="G37" s="44">
        <v>0</v>
      </c>
      <c r="H37" s="45">
        <v>0</v>
      </c>
      <c r="I37" s="44">
        <v>0</v>
      </c>
      <c r="J37" s="46">
        <v>0</v>
      </c>
      <c r="K37" s="44">
        <v>0</v>
      </c>
      <c r="L37" s="44">
        <v>0</v>
      </c>
      <c r="M37" s="44">
        <v>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0</v>
      </c>
      <c r="F38" s="44">
        <v>198</v>
      </c>
      <c r="G38" s="44">
        <v>0</v>
      </c>
      <c r="H38" s="45">
        <v>170</v>
      </c>
      <c r="I38" s="44">
        <v>170</v>
      </c>
      <c r="J38" s="46">
        <v>6</v>
      </c>
      <c r="K38" s="44">
        <v>0</v>
      </c>
      <c r="L38" s="44">
        <v>99</v>
      </c>
      <c r="M38" s="44">
        <v>104.247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20362</v>
      </c>
      <c r="F42" s="44">
        <v>19820</v>
      </c>
      <c r="G42" s="44">
        <v>39642</v>
      </c>
      <c r="H42" s="45">
        <v>26003</v>
      </c>
      <c r="I42" s="44">
        <v>31036</v>
      </c>
      <c r="J42" s="46">
        <v>40895</v>
      </c>
      <c r="K42" s="44">
        <v>32880</v>
      </c>
      <c r="L42" s="44">
        <v>16860</v>
      </c>
      <c r="M42" s="44">
        <v>18140.592000000001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0</v>
      </c>
      <c r="G43" s="44">
        <v>0</v>
      </c>
      <c r="H43" s="45">
        <v>0</v>
      </c>
      <c r="I43" s="44">
        <v>0</v>
      </c>
      <c r="J43" s="46">
        <v>0</v>
      </c>
      <c r="K43" s="44">
        <v>0</v>
      </c>
      <c r="L43" s="44">
        <v>1997</v>
      </c>
      <c r="M43" s="44">
        <v>2102.8409999999999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584</v>
      </c>
      <c r="F44" s="44">
        <v>607</v>
      </c>
      <c r="G44" s="44">
        <v>836</v>
      </c>
      <c r="H44" s="45">
        <v>2167</v>
      </c>
      <c r="I44" s="44">
        <v>2955</v>
      </c>
      <c r="J44" s="46">
        <v>278</v>
      </c>
      <c r="K44" s="44">
        <v>3311</v>
      </c>
      <c r="L44" s="44">
        <v>1397</v>
      </c>
      <c r="M44" s="44">
        <v>1471.23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3392</v>
      </c>
      <c r="F45" s="44">
        <v>5724</v>
      </c>
      <c r="G45" s="44">
        <v>4071</v>
      </c>
      <c r="H45" s="45">
        <v>80</v>
      </c>
      <c r="I45" s="44">
        <v>80</v>
      </c>
      <c r="J45" s="46">
        <v>0</v>
      </c>
      <c r="K45" s="44">
        <v>0</v>
      </c>
      <c r="L45" s="44">
        <v>2958</v>
      </c>
      <c r="M45" s="44">
        <v>3114.7190000000001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2169</v>
      </c>
      <c r="I46" s="51">
        <v>7369</v>
      </c>
      <c r="J46" s="53">
        <v>4172</v>
      </c>
      <c r="K46" s="51">
        <v>602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0</v>
      </c>
      <c r="F51" s="27">
        <f t="shared" ref="F51:M51" si="4">F52+F59+F62+F63+F64+F72+F73</f>
        <v>0</v>
      </c>
      <c r="G51" s="27">
        <f t="shared" si="4"/>
        <v>0</v>
      </c>
      <c r="H51" s="28">
        <f t="shared" si="4"/>
        <v>0</v>
      </c>
      <c r="I51" s="27">
        <f t="shared" si="4"/>
        <v>0</v>
      </c>
      <c r="J51" s="29">
        <f t="shared" si="4"/>
        <v>0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0</v>
      </c>
      <c r="F77" s="27">
        <f t="shared" ref="F77:M77" si="13">F78+F81+F84+F85+F86+F87+F88</f>
        <v>0</v>
      </c>
      <c r="G77" s="27">
        <f t="shared" si="13"/>
        <v>0</v>
      </c>
      <c r="H77" s="28">
        <f t="shared" si="13"/>
        <v>0</v>
      </c>
      <c r="I77" s="27">
        <f t="shared" si="13"/>
        <v>0</v>
      </c>
      <c r="J77" s="29">
        <f t="shared" si="13"/>
        <v>0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0</v>
      </c>
      <c r="F81" s="44">
        <f t="shared" ref="F81:M81" si="15">SUM(F82:F83)</f>
        <v>0</v>
      </c>
      <c r="G81" s="44">
        <f t="shared" si="15"/>
        <v>0</v>
      </c>
      <c r="H81" s="45">
        <f t="shared" si="15"/>
        <v>0</v>
      </c>
      <c r="I81" s="44">
        <f t="shared" si="15"/>
        <v>0</v>
      </c>
      <c r="J81" s="46">
        <f t="shared" si="15"/>
        <v>0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0</v>
      </c>
      <c r="F83" s="51">
        <v>0</v>
      </c>
      <c r="G83" s="51">
        <v>0</v>
      </c>
      <c r="H83" s="52">
        <v>0</v>
      </c>
      <c r="I83" s="51">
        <v>0</v>
      </c>
      <c r="J83" s="53">
        <v>0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3</v>
      </c>
      <c r="F90" s="27">
        <v>0</v>
      </c>
      <c r="G90" s="27">
        <v>20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63181</v>
      </c>
      <c r="F92" s="103">
        <f t="shared" ref="F92:M92" si="16">F4+F51+F77+F90</f>
        <v>75123</v>
      </c>
      <c r="G92" s="103">
        <f t="shared" si="16"/>
        <v>102564</v>
      </c>
      <c r="H92" s="104">
        <f t="shared" si="16"/>
        <v>99628</v>
      </c>
      <c r="I92" s="103">
        <f t="shared" si="16"/>
        <v>113578</v>
      </c>
      <c r="J92" s="105">
        <f t="shared" si="16"/>
        <v>110263</v>
      </c>
      <c r="K92" s="103">
        <f t="shared" si="16"/>
        <v>108980</v>
      </c>
      <c r="L92" s="103">
        <f t="shared" si="16"/>
        <v>102817</v>
      </c>
      <c r="M92" s="103">
        <f t="shared" si="16"/>
        <v>108266.495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AA239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3.85546875" style="108" customWidth="1"/>
    <col min="3" max="5" width="7.7109375" style="108" customWidth="1"/>
    <col min="6" max="7" width="10.42578125" style="108" customWidth="1"/>
    <col min="8" max="11" width="7.7109375" style="108" customWidth="1"/>
    <col min="12" max="25" width="9.140625" style="108"/>
    <col min="26" max="26" width="9.140625" style="163"/>
    <col min="27" max="16384" width="9.140625" style="108"/>
  </cols>
  <sheetData>
    <row r="1" spans="1:27" s="6" customFormat="1" ht="15.75" customHeight="1" x14ac:dyDescent="0.2">
      <c r="A1" s="1" t="s">
        <v>172</v>
      </c>
      <c r="B1" s="2"/>
      <c r="C1" s="4"/>
      <c r="D1" s="4"/>
      <c r="E1" s="4"/>
      <c r="F1" s="4"/>
      <c r="G1" s="4"/>
      <c r="H1" s="4"/>
      <c r="I1" s="4"/>
      <c r="J1" s="4"/>
      <c r="K1" s="4"/>
      <c r="Z1" s="163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4"/>
    </row>
    <row r="3" spans="1:27" s="18" customFormat="1" x14ac:dyDescent="0.2">
      <c r="A3" s="19"/>
      <c r="B3" s="20" t="s">
        <v>6</v>
      </c>
      <c r="C3" s="22" t="s">
        <v>120</v>
      </c>
      <c r="D3" s="22" t="s">
        <v>121</v>
      </c>
      <c r="E3" s="22" t="s">
        <v>122</v>
      </c>
      <c r="F3" s="190" t="s">
        <v>123</v>
      </c>
      <c r="G3" s="191"/>
      <c r="H3" s="192"/>
      <c r="I3" s="22" t="s">
        <v>124</v>
      </c>
      <c r="J3" s="22" t="s">
        <v>125</v>
      </c>
      <c r="K3" s="22" t="s">
        <v>126</v>
      </c>
      <c r="Z3" s="165" t="s">
        <v>117</v>
      </c>
    </row>
    <row r="4" spans="1:27" s="18" customFormat="1" ht="12.75" customHeight="1" x14ac:dyDescent="0.2">
      <c r="A4" s="7"/>
      <c r="B4" s="8" t="s">
        <v>127</v>
      </c>
      <c r="C4" s="172"/>
      <c r="D4" s="172"/>
      <c r="E4" s="172"/>
      <c r="F4" s="173"/>
      <c r="G4" s="174"/>
      <c r="H4" s="175"/>
      <c r="I4" s="172"/>
      <c r="J4" s="172"/>
      <c r="K4" s="172"/>
      <c r="Z4" s="164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14" t="s">
        <v>163</v>
      </c>
      <c r="C5" s="158">
        <v>97921</v>
      </c>
      <c r="D5" s="158">
        <v>112073</v>
      </c>
      <c r="E5" s="158">
        <v>135011</v>
      </c>
      <c r="F5" s="157">
        <v>152694</v>
      </c>
      <c r="G5" s="158">
        <v>154073</v>
      </c>
      <c r="H5" s="159">
        <v>150242</v>
      </c>
      <c r="I5" s="158">
        <v>158906</v>
      </c>
      <c r="J5" s="158">
        <v>160302</v>
      </c>
      <c r="K5" s="158">
        <v>171072.00599999999</v>
      </c>
      <c r="Z5" s="164">
        <f t="shared" si="0"/>
        <v>1</v>
      </c>
      <c r="AA5" s="41">
        <v>2</v>
      </c>
    </row>
    <row r="6" spans="1:27" s="18" customFormat="1" ht="12.75" customHeight="1" x14ac:dyDescent="0.2">
      <c r="A6" s="70"/>
      <c r="B6" s="114" t="s">
        <v>164</v>
      </c>
      <c r="C6" s="158">
        <v>84806</v>
      </c>
      <c r="D6" s="158">
        <v>123424</v>
      </c>
      <c r="E6" s="158">
        <v>116737</v>
      </c>
      <c r="F6" s="157">
        <v>105559</v>
      </c>
      <c r="G6" s="158">
        <v>132949</v>
      </c>
      <c r="H6" s="159">
        <v>136795</v>
      </c>
      <c r="I6" s="158">
        <v>109600</v>
      </c>
      <c r="J6" s="158">
        <v>114236</v>
      </c>
      <c r="K6" s="158">
        <v>120290.50799999999</v>
      </c>
      <c r="Z6" s="164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14" t="s">
        <v>165</v>
      </c>
      <c r="C7" s="158">
        <v>63181</v>
      </c>
      <c r="D7" s="158">
        <v>75123</v>
      </c>
      <c r="E7" s="158">
        <v>102564</v>
      </c>
      <c r="F7" s="157">
        <v>99628</v>
      </c>
      <c r="G7" s="158">
        <v>113578</v>
      </c>
      <c r="H7" s="159">
        <v>110263</v>
      </c>
      <c r="I7" s="158">
        <v>108980</v>
      </c>
      <c r="J7" s="158">
        <v>102817</v>
      </c>
      <c r="K7" s="158">
        <v>108266.495</v>
      </c>
      <c r="Z7" s="164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14" t="s">
        <v>166</v>
      </c>
      <c r="C8" s="158">
        <v>0</v>
      </c>
      <c r="D8" s="158">
        <v>0</v>
      </c>
      <c r="E8" s="158">
        <v>0</v>
      </c>
      <c r="F8" s="157">
        <v>0</v>
      </c>
      <c r="G8" s="158">
        <v>0</v>
      </c>
      <c r="H8" s="159">
        <v>0</v>
      </c>
      <c r="I8" s="158">
        <v>0</v>
      </c>
      <c r="J8" s="158">
        <v>0</v>
      </c>
      <c r="K8" s="158">
        <v>0</v>
      </c>
      <c r="Z8" s="164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14" t="s">
        <v>167</v>
      </c>
      <c r="C9" s="158">
        <v>0</v>
      </c>
      <c r="D9" s="158">
        <v>0</v>
      </c>
      <c r="E9" s="158">
        <v>0</v>
      </c>
      <c r="F9" s="157">
        <v>0</v>
      </c>
      <c r="G9" s="158">
        <v>0</v>
      </c>
      <c r="H9" s="159">
        <v>0</v>
      </c>
      <c r="I9" s="158">
        <v>0</v>
      </c>
      <c r="J9" s="158">
        <v>0</v>
      </c>
      <c r="K9" s="158">
        <v>0</v>
      </c>
      <c r="Z9" s="164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14" t="s">
        <v>168</v>
      </c>
      <c r="C10" s="158">
        <v>0</v>
      </c>
      <c r="D10" s="158">
        <v>0</v>
      </c>
      <c r="E10" s="158">
        <v>0</v>
      </c>
      <c r="F10" s="157">
        <v>0</v>
      </c>
      <c r="G10" s="158">
        <v>0</v>
      </c>
      <c r="H10" s="159">
        <v>0</v>
      </c>
      <c r="I10" s="158">
        <v>0</v>
      </c>
      <c r="J10" s="158">
        <v>0</v>
      </c>
      <c r="K10" s="158">
        <v>0</v>
      </c>
      <c r="Z10" s="164">
        <f t="shared" si="0"/>
        <v>0</v>
      </c>
    </row>
    <row r="11" spans="1:27" s="18" customFormat="1" ht="12.75" hidden="1" customHeight="1" x14ac:dyDescent="0.2">
      <c r="A11" s="70"/>
      <c r="B11" s="114" t="s">
        <v>169</v>
      </c>
      <c r="C11" s="158">
        <v>0</v>
      </c>
      <c r="D11" s="158">
        <v>0</v>
      </c>
      <c r="E11" s="158">
        <v>0</v>
      </c>
      <c r="F11" s="157">
        <v>0</v>
      </c>
      <c r="G11" s="158">
        <v>0</v>
      </c>
      <c r="H11" s="159">
        <v>0</v>
      </c>
      <c r="I11" s="158">
        <v>0</v>
      </c>
      <c r="J11" s="158">
        <v>0</v>
      </c>
      <c r="K11" s="158">
        <v>0</v>
      </c>
      <c r="Z11" s="164">
        <f t="shared" si="0"/>
        <v>0</v>
      </c>
    </row>
    <row r="12" spans="1:27" s="18" customFormat="1" ht="12.75" hidden="1" customHeight="1" x14ac:dyDescent="0.2">
      <c r="A12" s="70"/>
      <c r="B12" s="114" t="s">
        <v>140</v>
      </c>
      <c r="C12" s="158">
        <v>0</v>
      </c>
      <c r="D12" s="158">
        <v>0</v>
      </c>
      <c r="E12" s="158">
        <v>0</v>
      </c>
      <c r="F12" s="157">
        <v>0</v>
      </c>
      <c r="G12" s="158">
        <v>0</v>
      </c>
      <c r="H12" s="159">
        <v>0</v>
      </c>
      <c r="I12" s="158">
        <v>0</v>
      </c>
      <c r="J12" s="158">
        <v>0</v>
      </c>
      <c r="K12" s="158">
        <v>0</v>
      </c>
      <c r="Z12" s="164">
        <f t="shared" si="0"/>
        <v>0</v>
      </c>
    </row>
    <row r="13" spans="1:27" s="18" customFormat="1" ht="12.75" hidden="1" customHeight="1" x14ac:dyDescent="0.2">
      <c r="A13" s="70"/>
      <c r="B13" s="114" t="s">
        <v>160</v>
      </c>
      <c r="C13" s="158">
        <v>0</v>
      </c>
      <c r="D13" s="158">
        <v>0</v>
      </c>
      <c r="E13" s="158">
        <v>0</v>
      </c>
      <c r="F13" s="157">
        <v>0</v>
      </c>
      <c r="G13" s="158">
        <v>0</v>
      </c>
      <c r="H13" s="159">
        <v>0</v>
      </c>
      <c r="I13" s="158">
        <v>0</v>
      </c>
      <c r="J13" s="158">
        <v>0</v>
      </c>
      <c r="K13" s="158">
        <v>0</v>
      </c>
      <c r="Z13" s="164">
        <f t="shared" si="0"/>
        <v>0</v>
      </c>
    </row>
    <row r="14" spans="1:27" s="18" customFormat="1" ht="12.75" hidden="1" customHeight="1" x14ac:dyDescent="0.2">
      <c r="A14" s="70"/>
      <c r="B14" s="114" t="s">
        <v>161</v>
      </c>
      <c r="C14" s="158">
        <v>0</v>
      </c>
      <c r="D14" s="158">
        <v>0</v>
      </c>
      <c r="E14" s="158">
        <v>0</v>
      </c>
      <c r="F14" s="157">
        <v>0</v>
      </c>
      <c r="G14" s="158">
        <v>0</v>
      </c>
      <c r="H14" s="159">
        <v>0</v>
      </c>
      <c r="I14" s="158">
        <v>0</v>
      </c>
      <c r="J14" s="158">
        <v>0</v>
      </c>
      <c r="K14" s="158">
        <v>0</v>
      </c>
      <c r="Z14" s="164">
        <f t="shared" si="0"/>
        <v>0</v>
      </c>
    </row>
    <row r="15" spans="1:27" s="18" customFormat="1" ht="12.75" hidden="1" customHeight="1" x14ac:dyDescent="0.2">
      <c r="A15" s="70"/>
      <c r="B15" s="114" t="s">
        <v>162</v>
      </c>
      <c r="C15" s="158">
        <v>0</v>
      </c>
      <c r="D15" s="158">
        <v>0</v>
      </c>
      <c r="E15" s="158">
        <v>0</v>
      </c>
      <c r="F15" s="157">
        <v>0</v>
      </c>
      <c r="G15" s="158">
        <v>0</v>
      </c>
      <c r="H15" s="159">
        <v>0</v>
      </c>
      <c r="I15" s="158">
        <v>0</v>
      </c>
      <c r="J15" s="158">
        <v>0</v>
      </c>
      <c r="K15" s="158">
        <v>0</v>
      </c>
      <c r="Z15" s="164">
        <f t="shared" si="0"/>
        <v>0</v>
      </c>
    </row>
    <row r="16" spans="1:27" s="18" customFormat="1" ht="12.75" hidden="1" customHeight="1" x14ac:dyDescent="0.2">
      <c r="A16" s="70"/>
      <c r="B16" s="114" t="s">
        <v>139</v>
      </c>
      <c r="C16" s="158">
        <v>0</v>
      </c>
      <c r="D16" s="158">
        <v>0</v>
      </c>
      <c r="E16" s="158">
        <v>0</v>
      </c>
      <c r="F16" s="157">
        <v>0</v>
      </c>
      <c r="G16" s="158">
        <v>0</v>
      </c>
      <c r="H16" s="159">
        <v>0</v>
      </c>
      <c r="I16" s="158">
        <v>0</v>
      </c>
      <c r="J16" s="158">
        <v>0</v>
      </c>
      <c r="K16" s="158">
        <v>0</v>
      </c>
      <c r="Z16" s="164">
        <f t="shared" si="0"/>
        <v>0</v>
      </c>
    </row>
    <row r="17" spans="1:26" s="18" customFormat="1" ht="12.75" hidden="1" customHeight="1" x14ac:dyDescent="0.25">
      <c r="A17" s="64"/>
      <c r="B17" s="114" t="s">
        <v>157</v>
      </c>
      <c r="C17" s="158">
        <v>0</v>
      </c>
      <c r="D17" s="158">
        <v>0</v>
      </c>
      <c r="E17" s="158">
        <v>0</v>
      </c>
      <c r="F17" s="157">
        <v>0</v>
      </c>
      <c r="G17" s="158">
        <v>0</v>
      </c>
      <c r="H17" s="159">
        <v>0</v>
      </c>
      <c r="I17" s="158">
        <v>0</v>
      </c>
      <c r="J17" s="158">
        <v>0</v>
      </c>
      <c r="K17" s="158">
        <v>0</v>
      </c>
      <c r="Z17" s="164">
        <f t="shared" si="0"/>
        <v>0</v>
      </c>
    </row>
    <row r="18" spans="1:26" s="18" customFormat="1" ht="12.75" hidden="1" customHeight="1" x14ac:dyDescent="0.25">
      <c r="A18" s="64"/>
      <c r="B18" s="114" t="s">
        <v>158</v>
      </c>
      <c r="C18" s="158">
        <v>0</v>
      </c>
      <c r="D18" s="158">
        <v>0</v>
      </c>
      <c r="E18" s="158">
        <v>0</v>
      </c>
      <c r="F18" s="157">
        <v>0</v>
      </c>
      <c r="G18" s="158">
        <v>0</v>
      </c>
      <c r="H18" s="159">
        <v>0</v>
      </c>
      <c r="I18" s="158">
        <v>0</v>
      </c>
      <c r="J18" s="158">
        <v>0</v>
      </c>
      <c r="K18" s="158">
        <v>0</v>
      </c>
      <c r="Z18" s="164">
        <f t="shared" si="0"/>
        <v>0</v>
      </c>
    </row>
    <row r="19" spans="1:26" s="18" customFormat="1" ht="12.75" hidden="1" customHeight="1" x14ac:dyDescent="0.2">
      <c r="A19" s="70"/>
      <c r="B19" s="114" t="s">
        <v>159</v>
      </c>
      <c r="C19" s="158">
        <v>0</v>
      </c>
      <c r="D19" s="158">
        <v>0</v>
      </c>
      <c r="E19" s="158">
        <v>0</v>
      </c>
      <c r="F19" s="157">
        <v>0</v>
      </c>
      <c r="G19" s="158">
        <v>0</v>
      </c>
      <c r="H19" s="159">
        <v>0</v>
      </c>
      <c r="I19" s="158">
        <v>0</v>
      </c>
      <c r="J19" s="158">
        <v>0</v>
      </c>
      <c r="K19" s="158">
        <v>0</v>
      </c>
      <c r="Z19" s="164">
        <f t="shared" si="0"/>
        <v>0</v>
      </c>
    </row>
    <row r="20" spans="1:26" s="18" customFormat="1" ht="12.75" customHeight="1" x14ac:dyDescent="0.25">
      <c r="A20" s="176"/>
      <c r="B20" s="177" t="s">
        <v>128</v>
      </c>
      <c r="C20" s="178">
        <f>SUM(C5:C19)</f>
        <v>245908</v>
      </c>
      <c r="D20" s="178">
        <f t="shared" ref="D20:K20" si="1">SUM(D5:D19)</f>
        <v>310620</v>
      </c>
      <c r="E20" s="178">
        <f t="shared" si="1"/>
        <v>354312</v>
      </c>
      <c r="F20" s="179">
        <f t="shared" si="1"/>
        <v>357881</v>
      </c>
      <c r="G20" s="178">
        <f t="shared" si="1"/>
        <v>400600</v>
      </c>
      <c r="H20" s="180">
        <f t="shared" si="1"/>
        <v>397300</v>
      </c>
      <c r="I20" s="178">
        <f t="shared" si="1"/>
        <v>377486</v>
      </c>
      <c r="J20" s="178">
        <f t="shared" si="1"/>
        <v>377355</v>
      </c>
      <c r="K20" s="178">
        <f t="shared" si="1"/>
        <v>399629.00899999996</v>
      </c>
      <c r="Z20" s="164">
        <f t="shared" si="0"/>
        <v>1</v>
      </c>
    </row>
    <row r="21" spans="1:26" s="18" customFormat="1" ht="5.0999999999999996" customHeight="1" x14ac:dyDescent="0.25">
      <c r="A21" s="75"/>
      <c r="B21" s="148"/>
      <c r="C21" s="141"/>
      <c r="D21" s="141"/>
      <c r="E21" s="141"/>
      <c r="F21" s="142"/>
      <c r="G21" s="141"/>
      <c r="H21" s="143"/>
      <c r="I21" s="141"/>
      <c r="J21" s="141"/>
      <c r="K21" s="141"/>
      <c r="Z21" s="164"/>
    </row>
    <row r="22" spans="1:26" s="18" customFormat="1" ht="12.75" customHeight="1" x14ac:dyDescent="0.2">
      <c r="A22" s="7"/>
      <c r="B22" s="148" t="s">
        <v>129</v>
      </c>
      <c r="C22" s="172"/>
      <c r="D22" s="172"/>
      <c r="E22" s="172"/>
      <c r="F22" s="173"/>
      <c r="G22" s="174"/>
      <c r="H22" s="175"/>
      <c r="I22" s="172"/>
      <c r="J22" s="172"/>
      <c r="K22" s="172"/>
      <c r="Z22" s="164"/>
    </row>
    <row r="23" spans="1:26" s="18" customFormat="1" ht="12.75" customHeight="1" x14ac:dyDescent="0.2">
      <c r="A23" s="70"/>
      <c r="B23" s="152" t="s">
        <v>130</v>
      </c>
      <c r="C23" s="158">
        <v>47561</v>
      </c>
      <c r="D23" s="158">
        <v>49637</v>
      </c>
      <c r="E23" s="158">
        <v>52728</v>
      </c>
      <c r="F23" s="157">
        <v>51650</v>
      </c>
      <c r="G23" s="158">
        <v>51650</v>
      </c>
      <c r="H23" s="159">
        <v>54088</v>
      </c>
      <c r="I23" s="158">
        <v>58141</v>
      </c>
      <c r="J23" s="158">
        <v>59411</v>
      </c>
      <c r="K23" s="158">
        <v>62559.782999999996</v>
      </c>
      <c r="Z23" s="164"/>
    </row>
    <row r="24" spans="1:26" s="18" customFormat="1" ht="12.75" customHeight="1" x14ac:dyDescent="0.2">
      <c r="A24" s="70"/>
      <c r="B24" s="181" t="s">
        <v>22</v>
      </c>
      <c r="C24" s="167"/>
      <c r="D24" s="167"/>
      <c r="E24" s="167"/>
      <c r="F24" s="166"/>
      <c r="G24" s="167"/>
      <c r="H24" s="168"/>
      <c r="I24" s="167"/>
      <c r="J24" s="167"/>
      <c r="K24" s="167"/>
      <c r="Z24" s="164"/>
    </row>
    <row r="25" spans="1:26" s="18" customFormat="1" ht="5.0999999999999996" customHeight="1" x14ac:dyDescent="0.2">
      <c r="A25" s="70"/>
      <c r="B25" s="152"/>
      <c r="C25" s="141"/>
      <c r="D25" s="141"/>
      <c r="E25" s="141"/>
      <c r="F25" s="142"/>
      <c r="G25" s="141"/>
      <c r="H25" s="143"/>
      <c r="I25" s="141"/>
      <c r="J25" s="141"/>
      <c r="K25" s="141"/>
      <c r="Z25" s="164"/>
    </row>
    <row r="26" spans="1:26" s="18" customFormat="1" ht="12.75" customHeight="1" x14ac:dyDescent="0.25">
      <c r="A26" s="144"/>
      <c r="B26" s="145" t="s">
        <v>131</v>
      </c>
      <c r="C26" s="103">
        <f>C20+C23</f>
        <v>293469</v>
      </c>
      <c r="D26" s="103">
        <f t="shared" ref="D26:K26" si="2">D20+D23</f>
        <v>360257</v>
      </c>
      <c r="E26" s="103">
        <f t="shared" si="2"/>
        <v>407040</v>
      </c>
      <c r="F26" s="104">
        <f t="shared" si="2"/>
        <v>409531</v>
      </c>
      <c r="G26" s="103">
        <f t="shared" si="2"/>
        <v>452250</v>
      </c>
      <c r="H26" s="105">
        <f t="shared" si="2"/>
        <v>451388</v>
      </c>
      <c r="I26" s="103">
        <f t="shared" si="2"/>
        <v>435627</v>
      </c>
      <c r="J26" s="103">
        <f t="shared" si="2"/>
        <v>436766</v>
      </c>
      <c r="K26" s="103">
        <f t="shared" si="2"/>
        <v>462188.79199999996</v>
      </c>
      <c r="Z26" s="164"/>
    </row>
    <row r="27" spans="1:26" s="18" customFormat="1" ht="12.75" customHeight="1" x14ac:dyDescent="0.2">
      <c r="A27" s="7"/>
      <c r="B27" s="182" t="s">
        <v>132</v>
      </c>
      <c r="C27" s="172"/>
      <c r="D27" s="172"/>
      <c r="E27" s="172"/>
      <c r="F27" s="173"/>
      <c r="G27" s="174"/>
      <c r="H27" s="175"/>
      <c r="I27" s="172"/>
      <c r="J27" s="172"/>
      <c r="K27" s="172"/>
      <c r="Z27" s="164"/>
    </row>
    <row r="28" spans="1:26" s="18" customFormat="1" ht="25.5" x14ac:dyDescent="0.2">
      <c r="A28" s="70"/>
      <c r="B28" s="183" t="s">
        <v>133</v>
      </c>
      <c r="C28" s="141"/>
      <c r="D28" s="141"/>
      <c r="E28" s="141"/>
      <c r="F28" s="142"/>
      <c r="G28" s="141"/>
      <c r="H28" s="143"/>
      <c r="I28" s="141"/>
      <c r="J28" s="141"/>
      <c r="K28" s="141"/>
      <c r="Z28" s="164"/>
    </row>
    <row r="29" spans="1:26" s="18" customFormat="1" ht="38.25" x14ac:dyDescent="0.2">
      <c r="A29" s="70"/>
      <c r="B29" s="184" t="s">
        <v>134</v>
      </c>
      <c r="C29" s="161">
        <f>C.2!C15</f>
        <v>371</v>
      </c>
      <c r="D29" s="161">
        <f>C.2!D15</f>
        <v>4784</v>
      </c>
      <c r="E29" s="161">
        <f>C.2!E15</f>
        <v>1583</v>
      </c>
      <c r="F29" s="160">
        <f>C.2!F15</f>
        <v>340</v>
      </c>
      <c r="G29" s="161">
        <f>C.2!G15</f>
        <v>340</v>
      </c>
      <c r="H29" s="162">
        <f>C.2!H15</f>
        <v>642</v>
      </c>
      <c r="I29" s="161">
        <f>C.2!I15</f>
        <v>350.53552000000002</v>
      </c>
      <c r="J29" s="161">
        <f>C.2!J15</f>
        <v>366.66015391999991</v>
      </c>
      <c r="K29" s="161">
        <f>C.2!K15</f>
        <v>386.09314207775992</v>
      </c>
      <c r="Z29" s="164"/>
    </row>
    <row r="30" spans="1:26" s="18" customFormat="1" ht="12.75" customHeight="1" x14ac:dyDescent="0.25">
      <c r="A30" s="144"/>
      <c r="B30" s="145" t="s">
        <v>135</v>
      </c>
      <c r="C30" s="103">
        <f>C26-C29</f>
        <v>293098</v>
      </c>
      <c r="D30" s="103">
        <f t="shared" ref="D30:K30" si="3">D26-D29</f>
        <v>355473</v>
      </c>
      <c r="E30" s="103">
        <f t="shared" si="3"/>
        <v>405457</v>
      </c>
      <c r="F30" s="104">
        <f t="shared" si="3"/>
        <v>409191</v>
      </c>
      <c r="G30" s="103">
        <f t="shared" si="3"/>
        <v>451910</v>
      </c>
      <c r="H30" s="105">
        <f t="shared" si="3"/>
        <v>450746</v>
      </c>
      <c r="I30" s="103">
        <f t="shared" si="3"/>
        <v>435276.46448000002</v>
      </c>
      <c r="J30" s="103">
        <f t="shared" si="3"/>
        <v>436399.33984607999</v>
      </c>
      <c r="K30" s="103">
        <f t="shared" si="3"/>
        <v>461802.69885792222</v>
      </c>
      <c r="Z30" s="164"/>
    </row>
    <row r="31" spans="1:26" s="18" customFormat="1" ht="12.75" customHeight="1" x14ac:dyDescent="0.25">
      <c r="A31" s="185"/>
      <c r="B31" s="148"/>
      <c r="C31" s="141"/>
      <c r="D31" s="141"/>
      <c r="E31" s="141"/>
      <c r="F31" s="141"/>
      <c r="G31" s="141"/>
      <c r="H31" s="141"/>
      <c r="I31" s="141"/>
      <c r="J31" s="141"/>
      <c r="K31" s="141"/>
      <c r="Z31" s="164"/>
    </row>
    <row r="32" spans="1:26" s="18" customFormat="1" x14ac:dyDescent="0.2">
      <c r="Z32" s="164"/>
    </row>
    <row r="33" spans="26:26" s="18" customFormat="1" x14ac:dyDescent="0.2">
      <c r="Z33" s="164"/>
    </row>
    <row r="34" spans="26:26" s="18" customFormat="1" x14ac:dyDescent="0.2">
      <c r="Z34" s="164"/>
    </row>
    <row r="35" spans="26:26" s="18" customFormat="1" x14ac:dyDescent="0.2">
      <c r="Z35" s="164"/>
    </row>
    <row r="36" spans="26:26" s="18" customFormat="1" x14ac:dyDescent="0.2">
      <c r="Z36" s="164"/>
    </row>
    <row r="37" spans="26:26" s="18" customFormat="1" x14ac:dyDescent="0.2">
      <c r="Z37" s="164"/>
    </row>
    <row r="38" spans="26:26" s="18" customFormat="1" x14ac:dyDescent="0.2">
      <c r="Z38" s="164"/>
    </row>
    <row r="39" spans="26:26" s="18" customFormat="1" x14ac:dyDescent="0.2">
      <c r="Z39" s="164"/>
    </row>
    <row r="40" spans="26:26" s="18" customFormat="1" x14ac:dyDescent="0.2">
      <c r="Z40" s="164"/>
    </row>
    <row r="41" spans="26:26" s="18" customFormat="1" x14ac:dyDescent="0.2">
      <c r="Z41" s="164"/>
    </row>
    <row r="42" spans="26:26" s="18" customFormat="1" x14ac:dyDescent="0.2">
      <c r="Z42" s="164"/>
    </row>
    <row r="43" spans="26:26" s="18" customFormat="1" x14ac:dyDescent="0.2">
      <c r="Z43" s="164"/>
    </row>
    <row r="44" spans="26:26" s="18" customFormat="1" x14ac:dyDescent="0.2">
      <c r="Z44" s="164"/>
    </row>
    <row r="45" spans="26:26" s="18" customFormat="1" x14ac:dyDescent="0.2">
      <c r="Z45" s="164"/>
    </row>
    <row r="46" spans="26:26" s="18" customFormat="1" x14ac:dyDescent="0.2">
      <c r="Z46" s="164"/>
    </row>
    <row r="47" spans="26:26" s="18" customFormat="1" x14ac:dyDescent="0.2">
      <c r="Z47" s="164"/>
    </row>
    <row r="48" spans="26:26" s="18" customFormat="1" x14ac:dyDescent="0.2">
      <c r="Z48" s="164"/>
    </row>
    <row r="49" spans="26:26" s="18" customFormat="1" x14ac:dyDescent="0.2">
      <c r="Z49" s="164"/>
    </row>
    <row r="50" spans="26:26" s="18" customFormat="1" x14ac:dyDescent="0.2">
      <c r="Z50" s="164"/>
    </row>
    <row r="51" spans="26:26" s="18" customFormat="1" x14ac:dyDescent="0.2">
      <c r="Z51" s="164"/>
    </row>
    <row r="52" spans="26:26" s="18" customFormat="1" x14ac:dyDescent="0.2">
      <c r="Z52" s="164"/>
    </row>
    <row r="53" spans="26:26" s="18" customFormat="1" x14ac:dyDescent="0.2">
      <c r="Z53" s="164"/>
    </row>
    <row r="54" spans="26:26" s="18" customFormat="1" x14ac:dyDescent="0.2">
      <c r="Z54" s="164"/>
    </row>
    <row r="55" spans="26:26" s="18" customFormat="1" x14ac:dyDescent="0.2">
      <c r="Z55" s="164"/>
    </row>
    <row r="56" spans="26:26" s="18" customFormat="1" x14ac:dyDescent="0.2">
      <c r="Z56" s="164"/>
    </row>
    <row r="57" spans="26:26" s="18" customFormat="1" x14ac:dyDescent="0.2">
      <c r="Z57" s="164"/>
    </row>
    <row r="58" spans="26:26" s="18" customFormat="1" x14ac:dyDescent="0.2">
      <c r="Z58" s="164"/>
    </row>
    <row r="59" spans="26:26" s="18" customFormat="1" x14ac:dyDescent="0.2">
      <c r="Z59" s="164"/>
    </row>
    <row r="60" spans="26:26" s="18" customFormat="1" x14ac:dyDescent="0.2">
      <c r="Z60" s="164"/>
    </row>
    <row r="61" spans="26:26" s="18" customFormat="1" x14ac:dyDescent="0.2">
      <c r="Z61" s="164"/>
    </row>
    <row r="62" spans="26:26" s="18" customFormat="1" x14ac:dyDescent="0.2">
      <c r="Z62" s="164"/>
    </row>
    <row r="63" spans="26:26" s="18" customFormat="1" x14ac:dyDescent="0.2">
      <c r="Z63" s="164"/>
    </row>
    <row r="64" spans="26:26" s="18" customFormat="1" x14ac:dyDescent="0.2">
      <c r="Z64" s="164"/>
    </row>
    <row r="65" spans="26:26" s="18" customFormat="1" x14ac:dyDescent="0.2">
      <c r="Z65" s="164"/>
    </row>
    <row r="66" spans="26:26" s="18" customFormat="1" x14ac:dyDescent="0.2">
      <c r="Z66" s="164"/>
    </row>
    <row r="67" spans="26:26" s="18" customFormat="1" x14ac:dyDescent="0.2">
      <c r="Z67" s="164"/>
    </row>
    <row r="68" spans="26:26" s="18" customFormat="1" x14ac:dyDescent="0.2">
      <c r="Z68" s="164"/>
    </row>
    <row r="69" spans="26:26" s="18" customFormat="1" x14ac:dyDescent="0.2">
      <c r="Z69" s="164"/>
    </row>
    <row r="70" spans="26:26" s="18" customFormat="1" x14ac:dyDescent="0.2">
      <c r="Z70" s="164"/>
    </row>
    <row r="71" spans="26:26" s="18" customFormat="1" x14ac:dyDescent="0.2">
      <c r="Z71" s="164"/>
    </row>
    <row r="72" spans="26:26" s="18" customFormat="1" x14ac:dyDescent="0.2">
      <c r="Z72" s="164"/>
    </row>
    <row r="73" spans="26:26" s="18" customFormat="1" x14ac:dyDescent="0.2">
      <c r="Z73" s="164"/>
    </row>
    <row r="74" spans="26:26" s="18" customFormat="1" x14ac:dyDescent="0.2">
      <c r="Z74" s="164"/>
    </row>
    <row r="75" spans="26:26" s="18" customFormat="1" x14ac:dyDescent="0.2">
      <c r="Z75" s="164"/>
    </row>
    <row r="76" spans="26:26" s="18" customFormat="1" x14ac:dyDescent="0.2">
      <c r="Z76" s="164"/>
    </row>
    <row r="77" spans="26:26" s="18" customFormat="1" x14ac:dyDescent="0.2">
      <c r="Z77" s="164"/>
    </row>
    <row r="78" spans="26:26" s="18" customFormat="1" x14ac:dyDescent="0.2">
      <c r="Z78" s="164"/>
    </row>
    <row r="79" spans="26:26" s="18" customFormat="1" x14ac:dyDescent="0.2">
      <c r="Z79" s="164"/>
    </row>
    <row r="80" spans="26:26" s="18" customFormat="1" x14ac:dyDescent="0.2">
      <c r="Z80" s="164"/>
    </row>
    <row r="81" spans="26:26" s="18" customFormat="1" x14ac:dyDescent="0.2">
      <c r="Z81" s="164"/>
    </row>
    <row r="82" spans="26:26" s="18" customFormat="1" x14ac:dyDescent="0.2">
      <c r="Z82" s="164"/>
    </row>
    <row r="83" spans="26:26" s="18" customFormat="1" x14ac:dyDescent="0.2">
      <c r="Z83" s="164"/>
    </row>
    <row r="84" spans="26:26" s="18" customFormat="1" x14ac:dyDescent="0.2">
      <c r="Z84" s="164"/>
    </row>
    <row r="85" spans="26:26" s="18" customFormat="1" x14ac:dyDescent="0.2">
      <c r="Z85" s="164"/>
    </row>
    <row r="86" spans="26:26" s="18" customFormat="1" x14ac:dyDescent="0.2">
      <c r="Z86" s="164"/>
    </row>
    <row r="87" spans="26:26" s="18" customFormat="1" x14ac:dyDescent="0.2">
      <c r="Z87" s="164"/>
    </row>
    <row r="88" spans="26:26" s="18" customFormat="1" x14ac:dyDescent="0.2">
      <c r="Z88" s="164"/>
    </row>
    <row r="89" spans="26:26" s="18" customFormat="1" x14ac:dyDescent="0.2">
      <c r="Z89" s="164"/>
    </row>
    <row r="90" spans="26:26" s="18" customFormat="1" x14ac:dyDescent="0.2">
      <c r="Z90" s="164"/>
    </row>
    <row r="91" spans="26:26" s="18" customFormat="1" x14ac:dyDescent="0.2">
      <c r="Z91" s="164"/>
    </row>
    <row r="92" spans="26:26" s="18" customFormat="1" x14ac:dyDescent="0.2">
      <c r="Z92" s="164"/>
    </row>
    <row r="93" spans="26:26" s="18" customFormat="1" x14ac:dyDescent="0.2">
      <c r="Z93" s="164"/>
    </row>
    <row r="94" spans="26:26" s="18" customFormat="1" x14ac:dyDescent="0.2">
      <c r="Z94" s="164"/>
    </row>
    <row r="95" spans="26:26" s="18" customFormat="1" x14ac:dyDescent="0.2">
      <c r="Z95" s="164"/>
    </row>
    <row r="96" spans="26:26" s="18" customFormat="1" x14ac:dyDescent="0.2">
      <c r="Z96" s="164"/>
    </row>
    <row r="97" spans="26:26" s="18" customFormat="1" x14ac:dyDescent="0.2">
      <c r="Z97" s="164"/>
    </row>
    <row r="98" spans="26:26" s="18" customFormat="1" x14ac:dyDescent="0.2">
      <c r="Z98" s="164"/>
    </row>
    <row r="99" spans="26:26" s="18" customFormat="1" x14ac:dyDescent="0.2">
      <c r="Z99" s="164"/>
    </row>
    <row r="100" spans="26:26" s="18" customFormat="1" x14ac:dyDescent="0.2">
      <c r="Z100" s="164"/>
    </row>
    <row r="101" spans="26:26" s="18" customFormat="1" x14ac:dyDescent="0.2">
      <c r="Z101" s="164"/>
    </row>
    <row r="102" spans="26:26" s="18" customFormat="1" x14ac:dyDescent="0.2">
      <c r="Z102" s="164"/>
    </row>
    <row r="103" spans="26:26" s="18" customFormat="1" x14ac:dyDescent="0.2">
      <c r="Z103" s="164"/>
    </row>
    <row r="104" spans="26:26" s="18" customFormat="1" x14ac:dyDescent="0.2">
      <c r="Z104" s="164"/>
    </row>
    <row r="105" spans="26:26" s="18" customFormat="1" x14ac:dyDescent="0.2">
      <c r="Z105" s="164"/>
    </row>
    <row r="106" spans="26:26" s="18" customFormat="1" x14ac:dyDescent="0.2">
      <c r="Z106" s="164"/>
    </row>
    <row r="107" spans="26:26" s="18" customFormat="1" x14ac:dyDescent="0.2">
      <c r="Z107" s="164"/>
    </row>
    <row r="108" spans="26:26" s="18" customFormat="1" x14ac:dyDescent="0.2">
      <c r="Z108" s="164"/>
    </row>
    <row r="109" spans="26:26" s="18" customFormat="1" x14ac:dyDescent="0.2">
      <c r="Z109" s="164"/>
    </row>
    <row r="110" spans="26:26" s="18" customFormat="1" x14ac:dyDescent="0.2">
      <c r="Z110" s="164"/>
    </row>
    <row r="111" spans="26:26" s="18" customFormat="1" x14ac:dyDescent="0.2">
      <c r="Z111" s="164"/>
    </row>
    <row r="112" spans="26:26" s="18" customFormat="1" x14ac:dyDescent="0.2">
      <c r="Z112" s="164"/>
    </row>
    <row r="113" spans="26:26" s="18" customFormat="1" x14ac:dyDescent="0.2">
      <c r="Z113" s="164"/>
    </row>
    <row r="114" spans="26:26" s="18" customFormat="1" x14ac:dyDescent="0.2">
      <c r="Z114" s="164"/>
    </row>
    <row r="115" spans="26:26" s="18" customFormat="1" x14ac:dyDescent="0.2">
      <c r="Z115" s="164"/>
    </row>
    <row r="116" spans="26:26" s="18" customFormat="1" x14ac:dyDescent="0.2">
      <c r="Z116" s="164"/>
    </row>
    <row r="117" spans="26:26" s="18" customFormat="1" x14ac:dyDescent="0.2">
      <c r="Z117" s="164"/>
    </row>
    <row r="118" spans="26:26" s="18" customFormat="1" x14ac:dyDescent="0.2">
      <c r="Z118" s="164"/>
    </row>
    <row r="119" spans="26:26" s="18" customFormat="1" x14ac:dyDescent="0.2">
      <c r="Z119" s="164"/>
    </row>
    <row r="120" spans="26:26" s="18" customFormat="1" x14ac:dyDescent="0.2">
      <c r="Z120" s="164"/>
    </row>
    <row r="121" spans="26:26" s="18" customFormat="1" x14ac:dyDescent="0.2">
      <c r="Z121" s="164"/>
    </row>
    <row r="122" spans="26:26" s="18" customFormat="1" x14ac:dyDescent="0.2">
      <c r="Z122" s="164"/>
    </row>
    <row r="123" spans="26:26" s="18" customFormat="1" x14ac:dyDescent="0.2">
      <c r="Z123" s="164"/>
    </row>
    <row r="124" spans="26:26" s="18" customFormat="1" x14ac:dyDescent="0.2">
      <c r="Z124" s="164"/>
    </row>
    <row r="125" spans="26:26" s="18" customFormat="1" x14ac:dyDescent="0.2">
      <c r="Z125" s="164"/>
    </row>
    <row r="126" spans="26:26" s="18" customFormat="1" x14ac:dyDescent="0.2">
      <c r="Z126" s="164"/>
    </row>
    <row r="127" spans="26:26" s="18" customFormat="1" x14ac:dyDescent="0.2">
      <c r="Z127" s="164"/>
    </row>
    <row r="128" spans="26:26" s="18" customFormat="1" x14ac:dyDescent="0.2">
      <c r="Z128" s="164"/>
    </row>
    <row r="129" spans="26:26" s="18" customFormat="1" x14ac:dyDescent="0.2">
      <c r="Z129" s="164"/>
    </row>
    <row r="130" spans="26:26" s="18" customFormat="1" x14ac:dyDescent="0.2">
      <c r="Z130" s="164"/>
    </row>
    <row r="131" spans="26:26" s="18" customFormat="1" x14ac:dyDescent="0.2">
      <c r="Z131" s="164"/>
    </row>
    <row r="132" spans="26:26" s="18" customFormat="1" x14ac:dyDescent="0.2">
      <c r="Z132" s="164"/>
    </row>
    <row r="133" spans="26:26" s="18" customFormat="1" x14ac:dyDescent="0.2">
      <c r="Z133" s="164"/>
    </row>
    <row r="134" spans="26:26" s="18" customFormat="1" x14ac:dyDescent="0.2">
      <c r="Z134" s="164"/>
    </row>
    <row r="135" spans="26:26" s="18" customFormat="1" x14ac:dyDescent="0.2">
      <c r="Z135" s="164"/>
    </row>
    <row r="136" spans="26:26" s="18" customFormat="1" x14ac:dyDescent="0.2">
      <c r="Z136" s="164"/>
    </row>
    <row r="137" spans="26:26" s="18" customFormat="1" x14ac:dyDescent="0.2">
      <c r="Z137" s="164"/>
    </row>
    <row r="138" spans="26:26" s="18" customFormat="1" x14ac:dyDescent="0.2">
      <c r="Z138" s="164"/>
    </row>
    <row r="139" spans="26:26" s="18" customFormat="1" x14ac:dyDescent="0.2">
      <c r="Z139" s="164"/>
    </row>
    <row r="140" spans="26:26" s="18" customFormat="1" x14ac:dyDescent="0.2">
      <c r="Z140" s="164"/>
    </row>
    <row r="141" spans="26:26" s="18" customFormat="1" x14ac:dyDescent="0.2">
      <c r="Z141" s="164"/>
    </row>
    <row r="142" spans="26:26" s="18" customFormat="1" x14ac:dyDescent="0.2">
      <c r="Z142" s="164"/>
    </row>
    <row r="143" spans="26:26" s="18" customFormat="1" x14ac:dyDescent="0.2">
      <c r="Z143" s="164"/>
    </row>
    <row r="144" spans="26:26" s="18" customFormat="1" x14ac:dyDescent="0.2">
      <c r="Z144" s="164"/>
    </row>
    <row r="145" spans="26:26" s="18" customFormat="1" x14ac:dyDescent="0.2">
      <c r="Z145" s="164"/>
    </row>
    <row r="146" spans="26:26" s="18" customFormat="1" x14ac:dyDescent="0.2">
      <c r="Z146" s="164"/>
    </row>
    <row r="147" spans="26:26" s="18" customFormat="1" x14ac:dyDescent="0.2">
      <c r="Z147" s="164"/>
    </row>
    <row r="148" spans="26:26" s="18" customFormat="1" x14ac:dyDescent="0.2">
      <c r="Z148" s="164"/>
    </row>
    <row r="149" spans="26:26" s="18" customFormat="1" x14ac:dyDescent="0.2">
      <c r="Z149" s="164"/>
    </row>
    <row r="150" spans="26:26" s="18" customFormat="1" x14ac:dyDescent="0.2">
      <c r="Z150" s="164"/>
    </row>
    <row r="151" spans="26:26" s="18" customFormat="1" x14ac:dyDescent="0.2">
      <c r="Z151" s="164"/>
    </row>
    <row r="152" spans="26:26" s="18" customFormat="1" x14ac:dyDescent="0.2">
      <c r="Z152" s="164"/>
    </row>
    <row r="153" spans="26:26" s="18" customFormat="1" x14ac:dyDescent="0.2">
      <c r="Z153" s="164"/>
    </row>
    <row r="154" spans="26:26" s="18" customFormat="1" x14ac:dyDescent="0.2">
      <c r="Z154" s="164"/>
    </row>
    <row r="155" spans="26:26" s="18" customFormat="1" x14ac:dyDescent="0.2">
      <c r="Z155" s="164"/>
    </row>
    <row r="156" spans="26:26" s="18" customFormat="1" x14ac:dyDescent="0.2">
      <c r="Z156" s="164"/>
    </row>
    <row r="157" spans="26:26" s="18" customFormat="1" x14ac:dyDescent="0.2">
      <c r="Z157" s="164"/>
    </row>
    <row r="158" spans="26:26" s="18" customFormat="1" x14ac:dyDescent="0.2">
      <c r="Z158" s="164"/>
    </row>
    <row r="159" spans="26:26" s="18" customFormat="1" x14ac:dyDescent="0.2">
      <c r="Z159" s="164"/>
    </row>
    <row r="160" spans="26:26" s="18" customFormat="1" x14ac:dyDescent="0.2">
      <c r="Z160" s="164"/>
    </row>
    <row r="161" spans="26:26" s="18" customFormat="1" x14ac:dyDescent="0.2">
      <c r="Z161" s="164"/>
    </row>
    <row r="162" spans="26:26" s="18" customFormat="1" x14ac:dyDescent="0.2">
      <c r="Z162" s="164"/>
    </row>
    <row r="163" spans="26:26" s="18" customFormat="1" x14ac:dyDescent="0.2">
      <c r="Z163" s="164"/>
    </row>
    <row r="164" spans="26:26" s="18" customFormat="1" x14ac:dyDescent="0.2">
      <c r="Z164" s="164"/>
    </row>
    <row r="165" spans="26:26" s="18" customFormat="1" x14ac:dyDescent="0.2">
      <c r="Z165" s="164"/>
    </row>
    <row r="166" spans="26:26" s="18" customFormat="1" x14ac:dyDescent="0.2">
      <c r="Z166" s="164"/>
    </row>
    <row r="167" spans="26:26" s="18" customFormat="1" x14ac:dyDescent="0.2">
      <c r="Z167" s="164"/>
    </row>
    <row r="168" spans="26:26" s="18" customFormat="1" x14ac:dyDescent="0.2">
      <c r="Z168" s="164"/>
    </row>
    <row r="169" spans="26:26" s="18" customFormat="1" x14ac:dyDescent="0.2">
      <c r="Z169" s="164"/>
    </row>
    <row r="170" spans="26:26" s="18" customFormat="1" x14ac:dyDescent="0.2">
      <c r="Z170" s="164"/>
    </row>
    <row r="171" spans="26:26" s="18" customFormat="1" x14ac:dyDescent="0.2">
      <c r="Z171" s="164"/>
    </row>
    <row r="172" spans="26:26" s="18" customFormat="1" x14ac:dyDescent="0.2">
      <c r="Z172" s="164"/>
    </row>
    <row r="173" spans="26:26" s="18" customFormat="1" x14ac:dyDescent="0.2">
      <c r="Z173" s="164"/>
    </row>
    <row r="174" spans="26:26" s="18" customFormat="1" x14ac:dyDescent="0.2">
      <c r="Z174" s="164"/>
    </row>
    <row r="175" spans="26:26" s="18" customFormat="1" x14ac:dyDescent="0.2">
      <c r="Z175" s="164"/>
    </row>
    <row r="176" spans="26:26" s="18" customFormat="1" x14ac:dyDescent="0.2">
      <c r="Z176" s="164"/>
    </row>
    <row r="177" spans="26:26" s="18" customFormat="1" x14ac:dyDescent="0.2">
      <c r="Z177" s="164"/>
    </row>
    <row r="178" spans="26:26" s="18" customFormat="1" x14ac:dyDescent="0.2">
      <c r="Z178" s="164"/>
    </row>
    <row r="179" spans="26:26" s="18" customFormat="1" x14ac:dyDescent="0.2">
      <c r="Z179" s="164"/>
    </row>
    <row r="180" spans="26:26" s="18" customFormat="1" x14ac:dyDescent="0.2">
      <c r="Z180" s="164"/>
    </row>
    <row r="181" spans="26:26" s="18" customFormat="1" x14ac:dyDescent="0.2">
      <c r="Z181" s="164"/>
    </row>
    <row r="182" spans="26:26" s="18" customFormat="1" x14ac:dyDescent="0.2">
      <c r="Z182" s="164"/>
    </row>
    <row r="183" spans="26:26" s="18" customFormat="1" x14ac:dyDescent="0.2">
      <c r="Z183" s="164"/>
    </row>
    <row r="184" spans="26:26" s="18" customFormat="1" x14ac:dyDescent="0.2">
      <c r="Z184" s="164"/>
    </row>
    <row r="185" spans="26:26" s="18" customFormat="1" x14ac:dyDescent="0.2">
      <c r="Z185" s="164"/>
    </row>
    <row r="186" spans="26:26" s="18" customFormat="1" x14ac:dyDescent="0.2">
      <c r="Z186" s="164"/>
    </row>
    <row r="187" spans="26:26" s="18" customFormat="1" x14ac:dyDescent="0.2">
      <c r="Z187" s="164"/>
    </row>
    <row r="188" spans="26:26" s="18" customFormat="1" x14ac:dyDescent="0.2">
      <c r="Z188" s="164"/>
    </row>
    <row r="189" spans="26:26" s="18" customFormat="1" x14ac:dyDescent="0.2">
      <c r="Z189" s="164"/>
    </row>
    <row r="190" spans="26:26" s="18" customFormat="1" x14ac:dyDescent="0.2">
      <c r="Z190" s="164"/>
    </row>
    <row r="191" spans="26:26" s="18" customFormat="1" x14ac:dyDescent="0.2">
      <c r="Z191" s="164"/>
    </row>
    <row r="192" spans="26:26" s="18" customFormat="1" x14ac:dyDescent="0.2">
      <c r="Z192" s="164"/>
    </row>
    <row r="193" spans="26:26" s="18" customFormat="1" x14ac:dyDescent="0.2">
      <c r="Z193" s="164"/>
    </row>
    <row r="194" spans="26:26" s="18" customFormat="1" x14ac:dyDescent="0.2">
      <c r="Z194" s="164"/>
    </row>
    <row r="195" spans="26:26" s="18" customFormat="1" x14ac:dyDescent="0.2">
      <c r="Z195" s="164"/>
    </row>
    <row r="196" spans="26:26" s="18" customFormat="1" x14ac:dyDescent="0.2">
      <c r="Z196" s="164"/>
    </row>
    <row r="197" spans="26:26" s="18" customFormat="1" x14ac:dyDescent="0.2">
      <c r="Z197" s="164"/>
    </row>
    <row r="198" spans="26:26" s="18" customFormat="1" x14ac:dyDescent="0.2">
      <c r="Z198" s="164"/>
    </row>
    <row r="199" spans="26:26" s="18" customFormat="1" x14ac:dyDescent="0.2">
      <c r="Z199" s="164"/>
    </row>
    <row r="200" spans="26:26" s="18" customFormat="1" x14ac:dyDescent="0.2">
      <c r="Z200" s="164"/>
    </row>
    <row r="201" spans="26:26" s="18" customFormat="1" x14ac:dyDescent="0.2">
      <c r="Z201" s="164"/>
    </row>
    <row r="202" spans="26:26" s="18" customFormat="1" x14ac:dyDescent="0.2">
      <c r="Z202" s="164"/>
    </row>
    <row r="203" spans="26:26" s="18" customFormat="1" x14ac:dyDescent="0.2">
      <c r="Z203" s="164"/>
    </row>
    <row r="204" spans="26:26" s="18" customFormat="1" x14ac:dyDescent="0.2">
      <c r="Z204" s="164"/>
    </row>
    <row r="205" spans="26:26" s="18" customFormat="1" x14ac:dyDescent="0.2">
      <c r="Z205" s="164"/>
    </row>
    <row r="206" spans="26:26" s="18" customFormat="1" x14ac:dyDescent="0.2">
      <c r="Z206" s="164"/>
    </row>
    <row r="207" spans="26:26" s="18" customFormat="1" x14ac:dyDescent="0.2">
      <c r="Z207" s="164"/>
    </row>
    <row r="208" spans="26:26" s="18" customFormat="1" x14ac:dyDescent="0.2">
      <c r="Z208" s="164"/>
    </row>
    <row r="209" spans="26:26" s="18" customFormat="1" x14ac:dyDescent="0.2">
      <c r="Z209" s="164"/>
    </row>
    <row r="210" spans="26:26" s="18" customFormat="1" x14ac:dyDescent="0.2">
      <c r="Z210" s="164"/>
    </row>
    <row r="211" spans="26:26" s="18" customFormat="1" x14ac:dyDescent="0.2">
      <c r="Z211" s="164"/>
    </row>
    <row r="212" spans="26:26" s="18" customFormat="1" x14ac:dyDescent="0.2">
      <c r="Z212" s="164"/>
    </row>
    <row r="213" spans="26:26" s="18" customFormat="1" x14ac:dyDescent="0.2">
      <c r="Z213" s="164"/>
    </row>
    <row r="214" spans="26:26" s="18" customFormat="1" x14ac:dyDescent="0.2">
      <c r="Z214" s="164"/>
    </row>
    <row r="215" spans="26:26" s="18" customFormat="1" x14ac:dyDescent="0.2">
      <c r="Z215" s="164"/>
    </row>
    <row r="216" spans="26:26" s="18" customFormat="1" x14ac:dyDescent="0.2">
      <c r="Z216" s="164"/>
    </row>
    <row r="217" spans="26:26" s="18" customFormat="1" x14ac:dyDescent="0.2">
      <c r="Z217" s="164"/>
    </row>
    <row r="218" spans="26:26" s="18" customFormat="1" x14ac:dyDescent="0.2">
      <c r="Z218" s="164"/>
    </row>
    <row r="219" spans="26:26" s="18" customFormat="1" x14ac:dyDescent="0.2">
      <c r="Z219" s="164"/>
    </row>
    <row r="220" spans="26:26" s="18" customFormat="1" x14ac:dyDescent="0.2">
      <c r="Z220" s="164"/>
    </row>
    <row r="221" spans="26:26" s="18" customFormat="1" x14ac:dyDescent="0.2">
      <c r="Z221" s="164"/>
    </row>
    <row r="222" spans="26:26" s="18" customFormat="1" x14ac:dyDescent="0.2">
      <c r="Z222" s="164"/>
    </row>
    <row r="223" spans="26:26" s="18" customFormat="1" x14ac:dyDescent="0.2">
      <c r="Z223" s="164"/>
    </row>
    <row r="224" spans="26:26" s="18" customFormat="1" x14ac:dyDescent="0.2">
      <c r="Z224" s="164"/>
    </row>
    <row r="225" spans="26:26" s="18" customFormat="1" x14ac:dyDescent="0.2">
      <c r="Z225" s="164"/>
    </row>
    <row r="226" spans="26:26" s="18" customFormat="1" x14ac:dyDescent="0.2">
      <c r="Z226" s="164"/>
    </row>
    <row r="227" spans="26:26" s="18" customFormat="1" x14ac:dyDescent="0.2">
      <c r="Z227" s="164"/>
    </row>
    <row r="228" spans="26:26" s="18" customFormat="1" x14ac:dyDescent="0.2">
      <c r="Z228" s="164"/>
    </row>
    <row r="229" spans="26:26" s="18" customFormat="1" x14ac:dyDescent="0.2">
      <c r="Z229" s="164"/>
    </row>
    <row r="230" spans="26:26" s="18" customFormat="1" x14ac:dyDescent="0.2">
      <c r="Z230" s="164"/>
    </row>
    <row r="231" spans="26:26" s="18" customFormat="1" x14ac:dyDescent="0.2">
      <c r="Z231" s="163"/>
    </row>
    <row r="232" spans="26:26" s="18" customFormat="1" x14ac:dyDescent="0.2">
      <c r="Z232" s="163"/>
    </row>
    <row r="233" spans="26:26" s="18" customFormat="1" x14ac:dyDescent="0.2">
      <c r="Z233" s="163"/>
    </row>
    <row r="234" spans="26:26" s="18" customFormat="1" x14ac:dyDescent="0.2">
      <c r="Z234" s="163"/>
    </row>
    <row r="235" spans="26:26" s="18" customFormat="1" x14ac:dyDescent="0.2">
      <c r="Z235" s="163"/>
    </row>
    <row r="236" spans="26:26" s="18" customFormat="1" x14ac:dyDescent="0.2">
      <c r="Z236" s="163"/>
    </row>
    <row r="237" spans="26:26" s="18" customFormat="1" x14ac:dyDescent="0.2">
      <c r="Z237" s="163"/>
    </row>
    <row r="238" spans="26:26" s="18" customFormat="1" x14ac:dyDescent="0.2">
      <c r="Z238" s="163"/>
    </row>
    <row r="239" spans="26:26" s="18" customFormat="1" x14ac:dyDescent="0.2">
      <c r="Z239" s="163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8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  <pageSetUpPr fitToPage="1"/>
  </sheetPr>
  <dimension ref="A1:AA256"/>
  <sheetViews>
    <sheetView showGridLines="0" workbookViewId="0"/>
  </sheetViews>
  <sheetFormatPr defaultRowHeight="12.75" x14ac:dyDescent="0.2"/>
  <cols>
    <col min="1" max="1" width="0.85546875" style="108" customWidth="1"/>
    <col min="2" max="2" width="28.85546875" style="108" customWidth="1"/>
    <col min="3" max="5" width="7.7109375" style="108" customWidth="1"/>
    <col min="6" max="7" width="10.42578125" style="108" customWidth="1"/>
    <col min="8" max="11" width="7.7109375" style="108" customWidth="1"/>
    <col min="12" max="16384" width="9.140625" style="108"/>
  </cols>
  <sheetData>
    <row r="1" spans="1:27" s="6" customFormat="1" ht="15.75" customHeight="1" x14ac:dyDescent="0.2">
      <c r="A1" s="1" t="s">
        <v>173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120</v>
      </c>
      <c r="D3" s="22" t="s">
        <v>121</v>
      </c>
      <c r="E3" s="22" t="s">
        <v>122</v>
      </c>
      <c r="F3" s="190" t="s">
        <v>123</v>
      </c>
      <c r="G3" s="191"/>
      <c r="H3" s="192"/>
      <c r="I3" s="22" t="s">
        <v>124</v>
      </c>
      <c r="J3" s="22" t="s">
        <v>125</v>
      </c>
      <c r="K3" s="22" t="s">
        <v>126</v>
      </c>
    </row>
    <row r="4" spans="1:27" s="31" customFormat="1" ht="12.75" customHeight="1" x14ac:dyDescent="0.2">
      <c r="A4" s="56"/>
      <c r="B4" s="111" t="s">
        <v>41</v>
      </c>
      <c r="C4" s="186">
        <f>SUM(C5:C7)</f>
        <v>225770</v>
      </c>
      <c r="D4" s="186">
        <f t="shared" ref="D4:K4" si="0">SUM(D5:D7)</f>
        <v>257869</v>
      </c>
      <c r="E4" s="186">
        <f t="shared" si="0"/>
        <v>309616</v>
      </c>
      <c r="F4" s="187">
        <f t="shared" si="0"/>
        <v>322786</v>
      </c>
      <c r="G4" s="186">
        <f t="shared" si="0"/>
        <v>338505</v>
      </c>
      <c r="H4" s="188">
        <f t="shared" si="0"/>
        <v>337516</v>
      </c>
      <c r="I4" s="186">
        <f t="shared" si="0"/>
        <v>338768</v>
      </c>
      <c r="J4" s="186">
        <f t="shared" si="0"/>
        <v>342326</v>
      </c>
      <c r="K4" s="186">
        <f t="shared" si="0"/>
        <v>357743.47200000001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3">
        <v>147783</v>
      </c>
      <c r="D5" s="154">
        <v>166043</v>
      </c>
      <c r="E5" s="154">
        <v>191604</v>
      </c>
      <c r="F5" s="153">
        <v>221575</v>
      </c>
      <c r="G5" s="154">
        <v>221575</v>
      </c>
      <c r="H5" s="155">
        <v>221451</v>
      </c>
      <c r="I5" s="154">
        <v>247024</v>
      </c>
      <c r="J5" s="154">
        <v>272511</v>
      </c>
      <c r="K5" s="155">
        <v>286953.63300000003</v>
      </c>
      <c r="AA5" s="41">
        <v>2</v>
      </c>
    </row>
    <row r="6" spans="1:27" s="18" customFormat="1" ht="12.75" customHeight="1" x14ac:dyDescent="0.25">
      <c r="A6" s="64"/>
      <c r="B6" s="114" t="s">
        <v>45</v>
      </c>
      <c r="C6" s="157">
        <v>77987</v>
      </c>
      <c r="D6" s="158">
        <v>91826</v>
      </c>
      <c r="E6" s="158">
        <v>118012</v>
      </c>
      <c r="F6" s="157">
        <v>101211</v>
      </c>
      <c r="G6" s="158">
        <v>116930</v>
      </c>
      <c r="H6" s="159">
        <v>116065</v>
      </c>
      <c r="I6" s="158">
        <v>91744</v>
      </c>
      <c r="J6" s="158">
        <v>69815</v>
      </c>
      <c r="K6" s="159">
        <v>70789.838999999993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60">
        <v>0</v>
      </c>
      <c r="D7" s="161">
        <v>0</v>
      </c>
      <c r="E7" s="161">
        <v>0</v>
      </c>
      <c r="F7" s="160">
        <v>0</v>
      </c>
      <c r="G7" s="161">
        <v>0</v>
      </c>
      <c r="H7" s="162">
        <v>0</v>
      </c>
      <c r="I7" s="161">
        <v>0</v>
      </c>
      <c r="J7" s="161">
        <v>0</v>
      </c>
      <c r="K7" s="162">
        <v>0</v>
      </c>
      <c r="AA7" s="41">
        <v>2</v>
      </c>
    </row>
    <row r="8" spans="1:27" s="31" customFormat="1" ht="12.75" customHeight="1" x14ac:dyDescent="0.25">
      <c r="A8" s="24"/>
      <c r="B8" s="130" t="s">
        <v>136</v>
      </c>
      <c r="C8" s="149">
        <f>SUM(C9:C15)</f>
        <v>63219</v>
      </c>
      <c r="D8" s="149">
        <f t="shared" ref="D8:K8" si="1">SUM(D9:D15)</f>
        <v>98363</v>
      </c>
      <c r="E8" s="149">
        <f t="shared" si="1"/>
        <v>90209</v>
      </c>
      <c r="F8" s="150">
        <f t="shared" si="1"/>
        <v>79345</v>
      </c>
      <c r="G8" s="149">
        <f t="shared" si="1"/>
        <v>104345</v>
      </c>
      <c r="H8" s="151">
        <f t="shared" si="1"/>
        <v>104345</v>
      </c>
      <c r="I8" s="149">
        <f t="shared" si="1"/>
        <v>79345</v>
      </c>
      <c r="J8" s="149">
        <f t="shared" si="1"/>
        <v>86813</v>
      </c>
      <c r="K8" s="149">
        <f t="shared" si="1"/>
        <v>91414.088999999993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3">
        <v>0</v>
      </c>
      <c r="D9" s="154">
        <v>246</v>
      </c>
      <c r="E9" s="154">
        <v>0</v>
      </c>
      <c r="F9" s="153">
        <v>0</v>
      </c>
      <c r="G9" s="154">
        <v>0</v>
      </c>
      <c r="H9" s="155">
        <v>0</v>
      </c>
      <c r="I9" s="154">
        <v>0</v>
      </c>
      <c r="J9" s="154">
        <v>0</v>
      </c>
      <c r="K9" s="155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7">
        <v>0</v>
      </c>
      <c r="D10" s="158">
        <v>0</v>
      </c>
      <c r="E10" s="158">
        <v>0</v>
      </c>
      <c r="F10" s="157">
        <v>0</v>
      </c>
      <c r="G10" s="158">
        <v>0</v>
      </c>
      <c r="H10" s="159">
        <v>0</v>
      </c>
      <c r="I10" s="158">
        <v>0</v>
      </c>
      <c r="J10" s="158">
        <v>0</v>
      </c>
      <c r="K10" s="159">
        <v>0</v>
      </c>
    </row>
    <row r="11" spans="1:27" s="18" customFormat="1" ht="12.75" customHeight="1" x14ac:dyDescent="0.2">
      <c r="A11" s="70"/>
      <c r="B11" s="114" t="s">
        <v>26</v>
      </c>
      <c r="C11" s="157">
        <v>0</v>
      </c>
      <c r="D11" s="158">
        <v>0</v>
      </c>
      <c r="E11" s="158">
        <v>0</v>
      </c>
      <c r="F11" s="157">
        <v>0</v>
      </c>
      <c r="G11" s="158">
        <v>0</v>
      </c>
      <c r="H11" s="159">
        <v>0</v>
      </c>
      <c r="I11" s="158">
        <v>0</v>
      </c>
      <c r="J11" s="158">
        <v>0</v>
      </c>
      <c r="K11" s="159">
        <v>0</v>
      </c>
    </row>
    <row r="12" spans="1:27" s="18" customFormat="1" ht="12.75" customHeight="1" x14ac:dyDescent="0.25">
      <c r="A12" s="64"/>
      <c r="B12" s="114" t="s">
        <v>95</v>
      </c>
      <c r="C12" s="157">
        <v>0</v>
      </c>
      <c r="D12" s="158">
        <v>0</v>
      </c>
      <c r="E12" s="158">
        <v>0</v>
      </c>
      <c r="F12" s="157">
        <v>0</v>
      </c>
      <c r="G12" s="158">
        <v>0</v>
      </c>
      <c r="H12" s="159">
        <v>0</v>
      </c>
      <c r="I12" s="158">
        <v>0</v>
      </c>
      <c r="J12" s="158">
        <v>0</v>
      </c>
      <c r="K12" s="159">
        <v>0</v>
      </c>
    </row>
    <row r="13" spans="1:27" s="18" customFormat="1" ht="12.75" customHeight="1" x14ac:dyDescent="0.2">
      <c r="A13" s="70"/>
      <c r="B13" s="114" t="s">
        <v>29</v>
      </c>
      <c r="C13" s="157">
        <v>0</v>
      </c>
      <c r="D13" s="158">
        <v>0</v>
      </c>
      <c r="E13" s="158">
        <v>0</v>
      </c>
      <c r="F13" s="157">
        <v>0</v>
      </c>
      <c r="G13" s="158">
        <v>0</v>
      </c>
      <c r="H13" s="159">
        <v>0</v>
      </c>
      <c r="I13" s="158">
        <v>0</v>
      </c>
      <c r="J13" s="158">
        <v>0</v>
      </c>
      <c r="K13" s="159">
        <v>0</v>
      </c>
    </row>
    <row r="14" spans="1:27" s="18" customFormat="1" ht="12.75" customHeight="1" x14ac:dyDescent="0.2">
      <c r="A14" s="70"/>
      <c r="B14" s="114" t="s">
        <v>100</v>
      </c>
      <c r="C14" s="157">
        <v>63209</v>
      </c>
      <c r="D14" s="158">
        <v>98117</v>
      </c>
      <c r="E14" s="158">
        <v>90209</v>
      </c>
      <c r="F14" s="157">
        <v>79345</v>
      </c>
      <c r="G14" s="158">
        <v>104345</v>
      </c>
      <c r="H14" s="159">
        <v>104345</v>
      </c>
      <c r="I14" s="158">
        <v>79345</v>
      </c>
      <c r="J14" s="158">
        <v>86813</v>
      </c>
      <c r="K14" s="159">
        <v>91414.088999999993</v>
      </c>
    </row>
    <row r="15" spans="1:27" s="18" customFormat="1" ht="12.75" customHeight="1" x14ac:dyDescent="0.2">
      <c r="A15" s="70"/>
      <c r="B15" s="114" t="s">
        <v>101</v>
      </c>
      <c r="C15" s="160">
        <v>10</v>
      </c>
      <c r="D15" s="161">
        <v>0</v>
      </c>
      <c r="E15" s="161">
        <v>0</v>
      </c>
      <c r="F15" s="160">
        <v>0</v>
      </c>
      <c r="G15" s="161">
        <v>0</v>
      </c>
      <c r="H15" s="162">
        <v>0</v>
      </c>
      <c r="I15" s="161">
        <v>0</v>
      </c>
      <c r="J15" s="161">
        <v>0</v>
      </c>
      <c r="K15" s="162">
        <v>0</v>
      </c>
    </row>
    <row r="16" spans="1:27" s="31" customFormat="1" ht="12.75" customHeight="1" x14ac:dyDescent="0.25">
      <c r="A16" s="24"/>
      <c r="B16" s="130" t="s">
        <v>104</v>
      </c>
      <c r="C16" s="149">
        <f>SUM(C17:C23)</f>
        <v>3847</v>
      </c>
      <c r="D16" s="149">
        <f t="shared" ref="D16:K16" si="2">SUM(D17:D23)</f>
        <v>4025</v>
      </c>
      <c r="E16" s="149">
        <f t="shared" si="2"/>
        <v>6894</v>
      </c>
      <c r="F16" s="150">
        <f t="shared" si="2"/>
        <v>7400</v>
      </c>
      <c r="G16" s="149">
        <f t="shared" si="2"/>
        <v>9400</v>
      </c>
      <c r="H16" s="151">
        <f t="shared" si="2"/>
        <v>9527</v>
      </c>
      <c r="I16" s="149">
        <f t="shared" si="2"/>
        <v>17514</v>
      </c>
      <c r="J16" s="149">
        <f t="shared" si="2"/>
        <v>7627</v>
      </c>
      <c r="K16" s="149">
        <f t="shared" si="2"/>
        <v>13031.231</v>
      </c>
    </row>
    <row r="17" spans="1:11" s="18" customFormat="1" ht="12.75" customHeight="1" x14ac:dyDescent="0.2">
      <c r="A17" s="70"/>
      <c r="B17" s="114" t="s">
        <v>105</v>
      </c>
      <c r="C17" s="153">
        <v>0</v>
      </c>
      <c r="D17" s="154">
        <v>0</v>
      </c>
      <c r="E17" s="154">
        <v>0</v>
      </c>
      <c r="F17" s="153">
        <v>0</v>
      </c>
      <c r="G17" s="154">
        <v>0</v>
      </c>
      <c r="H17" s="155">
        <v>0</v>
      </c>
      <c r="I17" s="154">
        <v>0</v>
      </c>
      <c r="J17" s="154">
        <v>0</v>
      </c>
      <c r="K17" s="155">
        <v>0</v>
      </c>
    </row>
    <row r="18" spans="1:11" s="18" customFormat="1" ht="12.75" customHeight="1" x14ac:dyDescent="0.2">
      <c r="A18" s="70"/>
      <c r="B18" s="114" t="s">
        <v>108</v>
      </c>
      <c r="C18" s="157">
        <v>3788</v>
      </c>
      <c r="D18" s="158">
        <v>4025</v>
      </c>
      <c r="E18" s="158">
        <v>6553</v>
      </c>
      <c r="F18" s="157">
        <v>7400</v>
      </c>
      <c r="G18" s="158">
        <v>9400</v>
      </c>
      <c r="H18" s="159">
        <v>9527</v>
      </c>
      <c r="I18" s="158">
        <v>17514</v>
      </c>
      <c r="J18" s="158">
        <v>7627</v>
      </c>
      <c r="K18" s="159">
        <v>13031.231</v>
      </c>
    </row>
    <row r="19" spans="1:11" s="18" customFormat="1" ht="12.75" customHeight="1" x14ac:dyDescent="0.2">
      <c r="A19" s="70"/>
      <c r="B19" s="114" t="s">
        <v>111</v>
      </c>
      <c r="C19" s="157">
        <v>0</v>
      </c>
      <c r="D19" s="158">
        <v>0</v>
      </c>
      <c r="E19" s="158">
        <v>0</v>
      </c>
      <c r="F19" s="157">
        <v>0</v>
      </c>
      <c r="G19" s="158">
        <v>0</v>
      </c>
      <c r="H19" s="159">
        <v>0</v>
      </c>
      <c r="I19" s="158">
        <v>0</v>
      </c>
      <c r="J19" s="158">
        <v>0</v>
      </c>
      <c r="K19" s="159">
        <v>0</v>
      </c>
    </row>
    <row r="20" spans="1:11" s="18" customFormat="1" ht="12.75" customHeight="1" x14ac:dyDescent="0.2">
      <c r="A20" s="70"/>
      <c r="B20" s="114" t="s">
        <v>112</v>
      </c>
      <c r="C20" s="157">
        <v>0</v>
      </c>
      <c r="D20" s="158">
        <v>0</v>
      </c>
      <c r="E20" s="158">
        <v>0</v>
      </c>
      <c r="F20" s="157">
        <v>0</v>
      </c>
      <c r="G20" s="158">
        <v>0</v>
      </c>
      <c r="H20" s="159">
        <v>0</v>
      </c>
      <c r="I20" s="158">
        <v>0</v>
      </c>
      <c r="J20" s="158">
        <v>0</v>
      </c>
      <c r="K20" s="159">
        <v>0</v>
      </c>
    </row>
    <row r="21" spans="1:11" s="18" customFormat="1" ht="12.75" customHeight="1" x14ac:dyDescent="0.2">
      <c r="A21" s="70"/>
      <c r="B21" s="114" t="s">
        <v>113</v>
      </c>
      <c r="C21" s="157">
        <v>0</v>
      </c>
      <c r="D21" s="158">
        <v>0</v>
      </c>
      <c r="E21" s="158">
        <v>0</v>
      </c>
      <c r="F21" s="157">
        <v>0</v>
      </c>
      <c r="G21" s="158">
        <v>0</v>
      </c>
      <c r="H21" s="159">
        <v>0</v>
      </c>
      <c r="I21" s="158">
        <v>0</v>
      </c>
      <c r="J21" s="158">
        <v>0</v>
      </c>
      <c r="K21" s="159">
        <v>0</v>
      </c>
    </row>
    <row r="22" spans="1:11" s="18" customFormat="1" ht="12.75" customHeight="1" x14ac:dyDescent="0.2">
      <c r="A22" s="70"/>
      <c r="B22" s="114" t="s">
        <v>37</v>
      </c>
      <c r="C22" s="157">
        <v>0</v>
      </c>
      <c r="D22" s="158">
        <v>0</v>
      </c>
      <c r="E22" s="158">
        <v>0</v>
      </c>
      <c r="F22" s="157">
        <v>0</v>
      </c>
      <c r="G22" s="158">
        <v>0</v>
      </c>
      <c r="H22" s="159">
        <v>0</v>
      </c>
      <c r="I22" s="158">
        <v>0</v>
      </c>
      <c r="J22" s="158">
        <v>0</v>
      </c>
      <c r="K22" s="159">
        <v>0</v>
      </c>
    </row>
    <row r="23" spans="1:11" s="18" customFormat="1" ht="12.75" customHeight="1" x14ac:dyDescent="0.25">
      <c r="A23" s="64"/>
      <c r="B23" s="114" t="s">
        <v>114</v>
      </c>
      <c r="C23" s="160">
        <v>59</v>
      </c>
      <c r="D23" s="161">
        <v>0</v>
      </c>
      <c r="E23" s="161">
        <v>341</v>
      </c>
      <c r="F23" s="160">
        <v>0</v>
      </c>
      <c r="G23" s="161">
        <v>0</v>
      </c>
      <c r="H23" s="162">
        <v>0</v>
      </c>
      <c r="I23" s="161">
        <v>0</v>
      </c>
      <c r="J23" s="161">
        <v>0</v>
      </c>
      <c r="K23" s="162">
        <v>0</v>
      </c>
    </row>
    <row r="24" spans="1:11" s="18" customFormat="1" ht="12.75" customHeight="1" x14ac:dyDescent="0.2">
      <c r="A24" s="70"/>
      <c r="B24" s="130" t="s">
        <v>115</v>
      </c>
      <c r="C24" s="149">
        <v>633</v>
      </c>
      <c r="D24" s="149">
        <v>0</v>
      </c>
      <c r="E24" s="149">
        <v>321</v>
      </c>
      <c r="F24" s="150">
        <v>0</v>
      </c>
      <c r="G24" s="149">
        <v>0</v>
      </c>
      <c r="H24" s="151">
        <v>0</v>
      </c>
      <c r="I24" s="149">
        <v>0</v>
      </c>
      <c r="J24" s="149">
        <v>0</v>
      </c>
      <c r="K24" s="149">
        <v>0</v>
      </c>
    </row>
    <row r="25" spans="1:11" s="18" customFormat="1" ht="5.0999999999999996" customHeight="1" x14ac:dyDescent="0.2">
      <c r="A25" s="70"/>
      <c r="B25" s="114"/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76"/>
      <c r="B26" s="177" t="s">
        <v>116</v>
      </c>
      <c r="C26" s="178">
        <f t="shared" ref="C26:K26" si="3">+C4+C8+C16+C24</f>
        <v>293469</v>
      </c>
      <c r="D26" s="178">
        <f t="shared" si="3"/>
        <v>360257</v>
      </c>
      <c r="E26" s="178">
        <f t="shared" si="3"/>
        <v>407040</v>
      </c>
      <c r="F26" s="179">
        <f t="shared" si="3"/>
        <v>409531</v>
      </c>
      <c r="G26" s="178">
        <f t="shared" si="3"/>
        <v>452250</v>
      </c>
      <c r="H26" s="180">
        <f t="shared" si="3"/>
        <v>451388</v>
      </c>
      <c r="I26" s="178">
        <f t="shared" si="3"/>
        <v>435627</v>
      </c>
      <c r="J26" s="178">
        <f t="shared" si="3"/>
        <v>436766</v>
      </c>
      <c r="K26" s="178">
        <f t="shared" si="3"/>
        <v>462188.79200000002</v>
      </c>
    </row>
    <row r="27" spans="1:11" s="18" customFormat="1" ht="12.75" customHeight="1" x14ac:dyDescent="0.2">
      <c r="A27" s="7"/>
      <c r="B27" s="182" t="s">
        <v>132</v>
      </c>
      <c r="C27" s="172"/>
      <c r="D27" s="172"/>
      <c r="E27" s="172"/>
      <c r="F27" s="173"/>
      <c r="G27" s="174"/>
      <c r="H27" s="175"/>
      <c r="I27" s="172"/>
      <c r="J27" s="172"/>
      <c r="K27" s="172"/>
    </row>
    <row r="28" spans="1:11" s="18" customFormat="1" ht="25.5" x14ac:dyDescent="0.2">
      <c r="A28" s="70"/>
      <c r="B28" s="183" t="s">
        <v>137</v>
      </c>
      <c r="C28" s="141"/>
      <c r="D28" s="141"/>
      <c r="E28" s="141"/>
      <c r="F28" s="142"/>
      <c r="G28" s="141"/>
      <c r="H28" s="143"/>
      <c r="I28" s="141"/>
      <c r="J28" s="141"/>
      <c r="K28" s="141"/>
    </row>
    <row r="29" spans="1:11" s="18" customFormat="1" ht="38.25" x14ac:dyDescent="0.2">
      <c r="A29" s="70"/>
      <c r="B29" s="184" t="s">
        <v>134</v>
      </c>
      <c r="C29" s="161">
        <f>C.2!C15</f>
        <v>371</v>
      </c>
      <c r="D29" s="161">
        <f>C.2!D15</f>
        <v>4784</v>
      </c>
      <c r="E29" s="161">
        <f>C.2!E15</f>
        <v>1583</v>
      </c>
      <c r="F29" s="160">
        <f>C.2!F15</f>
        <v>340</v>
      </c>
      <c r="G29" s="161">
        <f>C.2!G15</f>
        <v>340</v>
      </c>
      <c r="H29" s="162">
        <f>C.2!H15</f>
        <v>642</v>
      </c>
      <c r="I29" s="161">
        <f>C.2!I15</f>
        <v>350.53552000000002</v>
      </c>
      <c r="J29" s="161">
        <f>C.2!J15</f>
        <v>366.66015391999991</v>
      </c>
      <c r="K29" s="161">
        <f>C.2!K15</f>
        <v>386.09314207775992</v>
      </c>
    </row>
    <row r="30" spans="1:11" s="18" customFormat="1" ht="12.75" customHeight="1" x14ac:dyDescent="0.25">
      <c r="A30" s="144"/>
      <c r="B30" s="145" t="s">
        <v>138</v>
      </c>
      <c r="C30" s="103">
        <f>C26-SUM(C28:C29)</f>
        <v>293098</v>
      </c>
      <c r="D30" s="103">
        <f t="shared" ref="D30:K30" si="4">D26-SUM(D28:D29)</f>
        <v>355473</v>
      </c>
      <c r="E30" s="103">
        <f t="shared" si="4"/>
        <v>405457</v>
      </c>
      <c r="F30" s="104">
        <f t="shared" si="4"/>
        <v>409191</v>
      </c>
      <c r="G30" s="103">
        <f t="shared" si="4"/>
        <v>451910</v>
      </c>
      <c r="H30" s="105">
        <f t="shared" si="4"/>
        <v>450746</v>
      </c>
      <c r="I30" s="103">
        <f t="shared" si="4"/>
        <v>435276.46448000002</v>
      </c>
      <c r="J30" s="103">
        <f t="shared" si="4"/>
        <v>436399.33984607999</v>
      </c>
      <c r="K30" s="103">
        <f t="shared" si="4"/>
        <v>461802.69885792228</v>
      </c>
    </row>
    <row r="31" spans="1:11" s="18" customFormat="1" ht="12.75" customHeight="1" x14ac:dyDescent="0.25">
      <c r="A31" s="185"/>
    </row>
    <row r="32" spans="1:11" s="18" customFormat="1" x14ac:dyDescent="0.2"/>
    <row r="33" spans="2:2" s="18" customFormat="1" x14ac:dyDescent="0.2"/>
    <row r="34" spans="2:2" s="18" customFormat="1" x14ac:dyDescent="0.2">
      <c r="B34" s="114"/>
    </row>
    <row r="35" spans="2:2" s="18" customFormat="1" x14ac:dyDescent="0.2"/>
    <row r="36" spans="2:2" s="18" customFormat="1" x14ac:dyDescent="0.2"/>
    <row r="37" spans="2:2" s="18" customFormat="1" x14ac:dyDescent="0.2"/>
    <row r="38" spans="2:2" s="18" customFormat="1" x14ac:dyDescent="0.2"/>
    <row r="39" spans="2:2" s="18" customFormat="1" x14ac:dyDescent="0.2"/>
    <row r="40" spans="2:2" s="18" customFormat="1" x14ac:dyDescent="0.2"/>
    <row r="41" spans="2:2" s="18" customFormat="1" x14ac:dyDescent="0.2"/>
    <row r="42" spans="2:2" s="18" customFormat="1" x14ac:dyDescent="0.2"/>
    <row r="43" spans="2:2" s="18" customFormat="1" x14ac:dyDescent="0.2"/>
    <row r="44" spans="2:2" s="18" customFormat="1" x14ac:dyDescent="0.2"/>
    <row r="45" spans="2:2" s="18" customFormat="1" x14ac:dyDescent="0.2"/>
    <row r="46" spans="2:2" s="18" customFormat="1" x14ac:dyDescent="0.2"/>
    <row r="47" spans="2:2" s="18" customFormat="1" x14ac:dyDescent="0.2"/>
    <row r="48" spans="2:2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3"/>
    <col min="27" max="16384" width="9.140625" style="108"/>
  </cols>
  <sheetData>
    <row r="1" spans="1:27" s="6" customFormat="1" ht="15.75" customHeight="1" x14ac:dyDescent="0.2">
      <c r="A1" s="1" t="s">
        <v>174</v>
      </c>
      <c r="B1" s="2"/>
      <c r="C1" s="4"/>
      <c r="D1" s="4"/>
      <c r="E1" s="4"/>
      <c r="F1" s="4"/>
      <c r="G1" s="4"/>
      <c r="H1" s="4"/>
      <c r="I1" s="4"/>
      <c r="J1" s="4"/>
      <c r="K1" s="4"/>
      <c r="Z1" s="163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4"/>
    </row>
    <row r="3" spans="1:27" s="18" customFormat="1" x14ac:dyDescent="0.2">
      <c r="A3" s="19"/>
      <c r="B3" s="20" t="s">
        <v>6</v>
      </c>
      <c r="C3" s="22" t="s">
        <v>120</v>
      </c>
      <c r="D3" s="22" t="s">
        <v>121</v>
      </c>
      <c r="E3" s="22" t="s">
        <v>122</v>
      </c>
      <c r="F3" s="190" t="s">
        <v>123</v>
      </c>
      <c r="G3" s="191"/>
      <c r="H3" s="192"/>
      <c r="I3" s="22" t="s">
        <v>124</v>
      </c>
      <c r="J3" s="22" t="s">
        <v>125</v>
      </c>
      <c r="K3" s="22" t="s">
        <v>126</v>
      </c>
      <c r="Z3" s="165" t="s">
        <v>117</v>
      </c>
    </row>
    <row r="4" spans="1:27" s="18" customFormat="1" ht="12.75" customHeight="1" x14ac:dyDescent="0.2">
      <c r="A4" s="70"/>
      <c r="B4" s="189" t="s">
        <v>141</v>
      </c>
      <c r="C4" s="158">
        <v>8706</v>
      </c>
      <c r="D4" s="158">
        <v>12296</v>
      </c>
      <c r="E4" s="158">
        <v>15910</v>
      </c>
      <c r="F4" s="153">
        <v>13129</v>
      </c>
      <c r="G4" s="154">
        <v>16163</v>
      </c>
      <c r="H4" s="155">
        <v>15182</v>
      </c>
      <c r="I4" s="158">
        <v>16911</v>
      </c>
      <c r="J4" s="158">
        <v>13518</v>
      </c>
      <c r="K4" s="158">
        <v>14234.454</v>
      </c>
      <c r="Z4" s="164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89" t="s">
        <v>142</v>
      </c>
      <c r="C5" s="158">
        <v>10961</v>
      </c>
      <c r="D5" s="158">
        <v>10394</v>
      </c>
      <c r="E5" s="158">
        <v>19241</v>
      </c>
      <c r="F5" s="157">
        <v>14693</v>
      </c>
      <c r="G5" s="158">
        <v>21065</v>
      </c>
      <c r="H5" s="159">
        <v>18622</v>
      </c>
      <c r="I5" s="158">
        <v>22155</v>
      </c>
      <c r="J5" s="158">
        <v>14560</v>
      </c>
      <c r="K5" s="158">
        <v>15331.679999999998</v>
      </c>
      <c r="Z5" s="164">
        <f t="shared" si="0"/>
        <v>1</v>
      </c>
      <c r="AA5" s="41">
        <v>3</v>
      </c>
    </row>
    <row r="6" spans="1:27" s="18" customFormat="1" ht="12.75" customHeight="1" x14ac:dyDescent="0.2">
      <c r="A6" s="70"/>
      <c r="B6" s="189" t="s">
        <v>143</v>
      </c>
      <c r="C6" s="158">
        <v>36538</v>
      </c>
      <c r="D6" s="158">
        <v>37700</v>
      </c>
      <c r="E6" s="158">
        <v>41677</v>
      </c>
      <c r="F6" s="157">
        <v>45059</v>
      </c>
      <c r="G6" s="158">
        <v>44794</v>
      </c>
      <c r="H6" s="159">
        <v>45633</v>
      </c>
      <c r="I6" s="158">
        <v>47558</v>
      </c>
      <c r="J6" s="158">
        <v>48563</v>
      </c>
      <c r="K6" s="158">
        <v>51522.839</v>
      </c>
      <c r="Z6" s="164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89" t="s">
        <v>144</v>
      </c>
      <c r="C7" s="158">
        <v>34312</v>
      </c>
      <c r="D7" s="158">
        <v>40558</v>
      </c>
      <c r="E7" s="158">
        <v>40536</v>
      </c>
      <c r="F7" s="157">
        <v>66092</v>
      </c>
      <c r="G7" s="158">
        <v>54946</v>
      </c>
      <c r="H7" s="159">
        <v>55019</v>
      </c>
      <c r="I7" s="158">
        <v>48496</v>
      </c>
      <c r="J7" s="158">
        <v>66908</v>
      </c>
      <c r="K7" s="158">
        <v>67342.123999999996</v>
      </c>
      <c r="Z7" s="164">
        <f t="shared" si="0"/>
        <v>1</v>
      </c>
      <c r="AA7" s="41">
        <v>1</v>
      </c>
    </row>
    <row r="8" spans="1:27" s="18" customFormat="1" ht="12.75" customHeight="1" x14ac:dyDescent="0.2">
      <c r="A8" s="70"/>
      <c r="B8" s="189" t="s">
        <v>145</v>
      </c>
      <c r="C8" s="158">
        <v>2511</v>
      </c>
      <c r="D8" s="158">
        <v>1405</v>
      </c>
      <c r="E8" s="158">
        <v>0</v>
      </c>
      <c r="F8" s="157">
        <v>0</v>
      </c>
      <c r="G8" s="158">
        <v>0</v>
      </c>
      <c r="H8" s="159">
        <v>0</v>
      </c>
      <c r="I8" s="158">
        <v>0</v>
      </c>
      <c r="J8" s="158">
        <v>0</v>
      </c>
      <c r="K8" s="158">
        <v>0</v>
      </c>
      <c r="Z8" s="164">
        <f t="shared" si="0"/>
        <v>1</v>
      </c>
      <c r="AA8" s="32" t="s">
        <v>14</v>
      </c>
    </row>
    <row r="9" spans="1:27" s="18" customFormat="1" ht="12.75" customHeight="1" x14ac:dyDescent="0.2">
      <c r="A9" s="70"/>
      <c r="B9" s="189" t="s">
        <v>146</v>
      </c>
      <c r="C9" s="158">
        <v>1317</v>
      </c>
      <c r="D9" s="158">
        <v>2225</v>
      </c>
      <c r="E9" s="158">
        <v>2533</v>
      </c>
      <c r="F9" s="157">
        <v>1848</v>
      </c>
      <c r="G9" s="158">
        <v>1848</v>
      </c>
      <c r="H9" s="159">
        <v>1679</v>
      </c>
      <c r="I9" s="158">
        <v>1608</v>
      </c>
      <c r="J9" s="158">
        <v>1757</v>
      </c>
      <c r="K9" s="158">
        <v>1850.1209999999999</v>
      </c>
      <c r="Z9" s="164">
        <f t="shared" si="0"/>
        <v>1</v>
      </c>
      <c r="AA9" s="18" t="s">
        <v>0</v>
      </c>
    </row>
    <row r="10" spans="1:27" s="18" customFormat="1" ht="12.75" customHeight="1" x14ac:dyDescent="0.2">
      <c r="A10" s="70"/>
      <c r="B10" s="189" t="s">
        <v>147</v>
      </c>
      <c r="C10" s="158">
        <v>3576</v>
      </c>
      <c r="D10" s="158">
        <v>7495</v>
      </c>
      <c r="E10" s="158">
        <v>15114</v>
      </c>
      <c r="F10" s="157">
        <v>11873</v>
      </c>
      <c r="G10" s="158">
        <v>15257</v>
      </c>
      <c r="H10" s="159">
        <v>14107</v>
      </c>
      <c r="I10" s="158">
        <v>22178</v>
      </c>
      <c r="J10" s="158">
        <v>14996</v>
      </c>
      <c r="K10" s="158">
        <v>20790.788</v>
      </c>
      <c r="Z10" s="164">
        <f t="shared" si="0"/>
        <v>1</v>
      </c>
    </row>
    <row r="11" spans="1:27" s="18" customFormat="1" ht="12.75" hidden="1" customHeight="1" x14ac:dyDescent="0.2">
      <c r="A11" s="70"/>
      <c r="B11" s="189" t="s">
        <v>0</v>
      </c>
      <c r="C11" s="158"/>
      <c r="D11" s="158"/>
      <c r="E11" s="158"/>
      <c r="F11" s="157"/>
      <c r="G11" s="158"/>
      <c r="H11" s="159"/>
      <c r="I11" s="158"/>
      <c r="J11" s="158"/>
      <c r="K11" s="158"/>
      <c r="Z11" s="164">
        <f t="shared" si="0"/>
        <v>0</v>
      </c>
    </row>
    <row r="12" spans="1:27" s="18" customFormat="1" ht="12.75" hidden="1" customHeight="1" x14ac:dyDescent="0.2">
      <c r="A12" s="70"/>
      <c r="B12" s="189" t="s">
        <v>0</v>
      </c>
      <c r="C12" s="158"/>
      <c r="D12" s="158"/>
      <c r="E12" s="158"/>
      <c r="F12" s="157"/>
      <c r="G12" s="158"/>
      <c r="H12" s="159"/>
      <c r="I12" s="158"/>
      <c r="J12" s="158"/>
      <c r="K12" s="158"/>
      <c r="Z12" s="164">
        <f t="shared" si="0"/>
        <v>0</v>
      </c>
    </row>
    <row r="13" spans="1:27" s="18" customFormat="1" ht="12.75" hidden="1" customHeight="1" x14ac:dyDescent="0.2">
      <c r="A13" s="70"/>
      <c r="B13" s="189" t="s">
        <v>0</v>
      </c>
      <c r="C13" s="158"/>
      <c r="D13" s="158"/>
      <c r="E13" s="158"/>
      <c r="F13" s="157"/>
      <c r="G13" s="158"/>
      <c r="H13" s="159"/>
      <c r="I13" s="158"/>
      <c r="J13" s="158"/>
      <c r="K13" s="158"/>
      <c r="Z13" s="164">
        <f t="shared" si="0"/>
        <v>0</v>
      </c>
    </row>
    <row r="14" spans="1:27" s="18" customFormat="1" ht="12.75" hidden="1" customHeight="1" x14ac:dyDescent="0.2">
      <c r="A14" s="70"/>
      <c r="B14" s="189" t="s">
        <v>0</v>
      </c>
      <c r="C14" s="158"/>
      <c r="D14" s="158"/>
      <c r="E14" s="158"/>
      <c r="F14" s="157"/>
      <c r="G14" s="158"/>
      <c r="H14" s="159"/>
      <c r="I14" s="158"/>
      <c r="J14" s="158"/>
      <c r="K14" s="158"/>
      <c r="Z14" s="164">
        <f t="shared" si="0"/>
        <v>0</v>
      </c>
    </row>
    <row r="15" spans="1:27" s="18" customFormat="1" ht="12.75" hidden="1" customHeight="1" x14ac:dyDescent="0.2">
      <c r="A15" s="70"/>
      <c r="B15" s="189" t="s">
        <v>0</v>
      </c>
      <c r="C15" s="158"/>
      <c r="D15" s="158"/>
      <c r="E15" s="158"/>
      <c r="F15" s="157"/>
      <c r="G15" s="158"/>
      <c r="H15" s="159"/>
      <c r="I15" s="158"/>
      <c r="J15" s="158"/>
      <c r="K15" s="158"/>
      <c r="Z15" s="164">
        <f t="shared" si="0"/>
        <v>0</v>
      </c>
    </row>
    <row r="16" spans="1:27" s="18" customFormat="1" ht="12.75" hidden="1" customHeight="1" x14ac:dyDescent="0.25">
      <c r="A16" s="64"/>
      <c r="B16" s="189" t="s">
        <v>0</v>
      </c>
      <c r="C16" s="158"/>
      <c r="D16" s="158"/>
      <c r="E16" s="158"/>
      <c r="F16" s="157"/>
      <c r="G16" s="158"/>
      <c r="H16" s="159"/>
      <c r="I16" s="158"/>
      <c r="J16" s="158"/>
      <c r="K16" s="158"/>
      <c r="Z16" s="164">
        <f t="shared" si="0"/>
        <v>0</v>
      </c>
    </row>
    <row r="17" spans="1:26" s="18" customFormat="1" ht="12.75" hidden="1" customHeight="1" x14ac:dyDescent="0.25">
      <c r="A17" s="64"/>
      <c r="B17" s="189" t="s">
        <v>0</v>
      </c>
      <c r="C17" s="158"/>
      <c r="D17" s="158"/>
      <c r="E17" s="158"/>
      <c r="F17" s="157"/>
      <c r="G17" s="158"/>
      <c r="H17" s="159"/>
      <c r="I17" s="158"/>
      <c r="J17" s="158"/>
      <c r="K17" s="158"/>
      <c r="Z17" s="164">
        <f t="shared" si="0"/>
        <v>0</v>
      </c>
    </row>
    <row r="18" spans="1:26" s="18" customFormat="1" ht="12.75" hidden="1" customHeight="1" x14ac:dyDescent="0.2">
      <c r="A18" s="70"/>
      <c r="B18" s="189" t="s">
        <v>0</v>
      </c>
      <c r="C18" s="158"/>
      <c r="D18" s="158"/>
      <c r="E18" s="158"/>
      <c r="F18" s="157"/>
      <c r="G18" s="158"/>
      <c r="H18" s="159"/>
      <c r="I18" s="158"/>
      <c r="J18" s="158"/>
      <c r="K18" s="158"/>
      <c r="Z18" s="164">
        <f t="shared" si="0"/>
        <v>0</v>
      </c>
    </row>
    <row r="19" spans="1:26" s="18" customFormat="1" ht="12.75" customHeight="1" x14ac:dyDescent="0.25">
      <c r="A19" s="144"/>
      <c r="B19" s="145" t="s">
        <v>131</v>
      </c>
      <c r="C19" s="103">
        <f>SUM(C4:C18)</f>
        <v>97921</v>
      </c>
      <c r="D19" s="103">
        <f t="shared" ref="D19:K19" si="1">SUM(D4:D18)</f>
        <v>112073</v>
      </c>
      <c r="E19" s="103">
        <f t="shared" si="1"/>
        <v>135011</v>
      </c>
      <c r="F19" s="104">
        <f t="shared" si="1"/>
        <v>152694</v>
      </c>
      <c r="G19" s="103">
        <f t="shared" si="1"/>
        <v>154073</v>
      </c>
      <c r="H19" s="105">
        <f t="shared" si="1"/>
        <v>150242</v>
      </c>
      <c r="I19" s="103">
        <f t="shared" si="1"/>
        <v>158906</v>
      </c>
      <c r="J19" s="103">
        <f t="shared" si="1"/>
        <v>160302</v>
      </c>
      <c r="K19" s="103">
        <f t="shared" si="1"/>
        <v>171072.00600000002</v>
      </c>
      <c r="Z19" s="164">
        <f t="shared" si="0"/>
        <v>1</v>
      </c>
    </row>
    <row r="20" spans="1:26" s="18" customFormat="1" hidden="1" x14ac:dyDescent="0.25">
      <c r="A20" s="185"/>
      <c r="Z20" s="164">
        <f t="shared" si="0"/>
        <v>0</v>
      </c>
    </row>
    <row r="21" spans="1:26" s="18" customFormat="1" x14ac:dyDescent="0.2">
      <c r="Z21" s="164"/>
    </row>
    <row r="22" spans="1:26" s="18" customFormat="1" x14ac:dyDescent="0.2">
      <c r="Z22" s="164"/>
    </row>
    <row r="23" spans="1:26" s="18" customFormat="1" x14ac:dyDescent="0.2">
      <c r="Z23" s="164"/>
    </row>
    <row r="24" spans="1:26" s="18" customFormat="1" x14ac:dyDescent="0.2">
      <c r="Z24" s="164"/>
    </row>
    <row r="25" spans="1:26" s="18" customFormat="1" x14ac:dyDescent="0.2">
      <c r="Z25" s="164"/>
    </row>
    <row r="26" spans="1:26" s="18" customFormat="1" x14ac:dyDescent="0.2">
      <c r="Z26" s="164"/>
    </row>
    <row r="27" spans="1:26" s="18" customFormat="1" x14ac:dyDescent="0.2">
      <c r="Z27" s="164"/>
    </row>
    <row r="28" spans="1:26" s="18" customFormat="1" x14ac:dyDescent="0.2">
      <c r="Z28" s="164"/>
    </row>
    <row r="29" spans="1:26" s="18" customFormat="1" x14ac:dyDescent="0.2">
      <c r="Z29" s="164"/>
    </row>
    <row r="30" spans="1:26" s="18" customFormat="1" x14ac:dyDescent="0.2">
      <c r="Z30" s="164"/>
    </row>
    <row r="31" spans="1:26" s="18" customFormat="1" x14ac:dyDescent="0.2">
      <c r="Z31" s="164"/>
    </row>
    <row r="32" spans="1:26" s="18" customFormat="1" x14ac:dyDescent="0.2">
      <c r="Z32" s="164"/>
    </row>
    <row r="33" spans="26:26" s="18" customFormat="1" x14ac:dyDescent="0.2">
      <c r="Z33" s="164"/>
    </row>
    <row r="34" spans="26:26" s="18" customFormat="1" x14ac:dyDescent="0.2">
      <c r="Z34" s="164"/>
    </row>
    <row r="35" spans="26:26" s="18" customFormat="1" x14ac:dyDescent="0.2">
      <c r="Z35" s="164"/>
    </row>
    <row r="36" spans="26:26" s="18" customFormat="1" x14ac:dyDescent="0.2">
      <c r="Z36" s="164"/>
    </row>
    <row r="37" spans="26:26" s="18" customFormat="1" x14ac:dyDescent="0.2">
      <c r="Z37" s="164"/>
    </row>
    <row r="38" spans="26:26" s="18" customFormat="1" x14ac:dyDescent="0.2">
      <c r="Z38" s="164"/>
    </row>
    <row r="39" spans="26:26" s="18" customFormat="1" x14ac:dyDescent="0.2">
      <c r="Z39" s="164"/>
    </row>
    <row r="40" spans="26:26" s="18" customFormat="1" x14ac:dyDescent="0.2">
      <c r="Z40" s="164"/>
    </row>
    <row r="41" spans="26:26" s="18" customFormat="1" x14ac:dyDescent="0.2">
      <c r="Z41" s="164"/>
    </row>
    <row r="42" spans="26:26" s="18" customFormat="1" x14ac:dyDescent="0.2">
      <c r="Z42" s="164"/>
    </row>
    <row r="43" spans="26:26" s="18" customFormat="1" x14ac:dyDescent="0.2">
      <c r="Z43" s="164"/>
    </row>
    <row r="44" spans="26:26" s="18" customFormat="1" x14ac:dyDescent="0.2">
      <c r="Z44" s="164"/>
    </row>
    <row r="45" spans="26:26" s="18" customFormat="1" x14ac:dyDescent="0.2">
      <c r="Z45" s="164"/>
    </row>
    <row r="46" spans="26:26" s="18" customFormat="1" x14ac:dyDescent="0.2">
      <c r="Z46" s="164"/>
    </row>
    <row r="47" spans="26:26" s="18" customFormat="1" x14ac:dyDescent="0.2">
      <c r="Z47" s="164"/>
    </row>
    <row r="48" spans="26:26" s="18" customFormat="1" x14ac:dyDescent="0.2">
      <c r="Z48" s="164"/>
    </row>
    <row r="49" spans="26:26" s="18" customFormat="1" x14ac:dyDescent="0.2">
      <c r="Z49" s="164"/>
    </row>
    <row r="50" spans="26:26" s="18" customFormat="1" x14ac:dyDescent="0.2">
      <c r="Z50" s="164"/>
    </row>
    <row r="51" spans="26:26" s="18" customFormat="1" x14ac:dyDescent="0.2">
      <c r="Z51" s="164"/>
    </row>
    <row r="52" spans="26:26" s="18" customFormat="1" x14ac:dyDescent="0.2">
      <c r="Z52" s="164"/>
    </row>
    <row r="53" spans="26:26" s="18" customFormat="1" x14ac:dyDescent="0.2">
      <c r="Z53" s="164"/>
    </row>
    <row r="54" spans="26:26" s="18" customFormat="1" x14ac:dyDescent="0.2">
      <c r="Z54" s="164"/>
    </row>
    <row r="55" spans="26:26" s="18" customFormat="1" x14ac:dyDescent="0.2">
      <c r="Z55" s="164"/>
    </row>
    <row r="56" spans="26:26" s="18" customFormat="1" x14ac:dyDescent="0.2">
      <c r="Z56" s="164"/>
    </row>
    <row r="57" spans="26:26" s="18" customFormat="1" x14ac:dyDescent="0.2">
      <c r="Z57" s="164"/>
    </row>
    <row r="58" spans="26:26" s="18" customFormat="1" x14ac:dyDescent="0.2">
      <c r="Z58" s="164"/>
    </row>
    <row r="59" spans="26:26" s="18" customFormat="1" x14ac:dyDescent="0.2">
      <c r="Z59" s="164"/>
    </row>
    <row r="60" spans="26:26" s="18" customFormat="1" x14ac:dyDescent="0.2">
      <c r="Z60" s="164"/>
    </row>
    <row r="61" spans="26:26" s="18" customFormat="1" x14ac:dyDescent="0.2">
      <c r="Z61" s="164"/>
    </row>
    <row r="62" spans="26:26" s="18" customFormat="1" x14ac:dyDescent="0.2">
      <c r="Z62" s="164"/>
    </row>
    <row r="63" spans="26:26" s="18" customFormat="1" x14ac:dyDescent="0.2">
      <c r="Z63" s="164"/>
    </row>
    <row r="64" spans="26:26" s="18" customFormat="1" x14ac:dyDescent="0.2">
      <c r="Z64" s="164"/>
    </row>
    <row r="65" spans="26:26" s="18" customFormat="1" x14ac:dyDescent="0.2">
      <c r="Z65" s="164"/>
    </row>
    <row r="66" spans="26:26" s="18" customFormat="1" x14ac:dyDescent="0.2">
      <c r="Z66" s="164"/>
    </row>
    <row r="67" spans="26:26" s="18" customFormat="1" x14ac:dyDescent="0.2">
      <c r="Z67" s="164"/>
    </row>
    <row r="68" spans="26:26" s="18" customFormat="1" x14ac:dyDescent="0.2">
      <c r="Z68" s="164"/>
    </row>
    <row r="69" spans="26:26" s="18" customFormat="1" x14ac:dyDescent="0.2">
      <c r="Z69" s="164"/>
    </row>
    <row r="70" spans="26:26" s="18" customFormat="1" x14ac:dyDescent="0.2">
      <c r="Z70" s="164"/>
    </row>
    <row r="71" spans="26:26" s="18" customFormat="1" x14ac:dyDescent="0.2">
      <c r="Z71" s="164"/>
    </row>
    <row r="72" spans="26:26" s="18" customFormat="1" x14ac:dyDescent="0.2">
      <c r="Z72" s="164"/>
    </row>
    <row r="73" spans="26:26" s="18" customFormat="1" x14ac:dyDescent="0.2">
      <c r="Z73" s="164"/>
    </row>
    <row r="74" spans="26:26" s="18" customFormat="1" x14ac:dyDescent="0.2">
      <c r="Z74" s="164"/>
    </row>
    <row r="75" spans="26:26" s="18" customFormat="1" x14ac:dyDescent="0.2">
      <c r="Z75" s="164"/>
    </row>
    <row r="76" spans="26:26" s="18" customFormat="1" x14ac:dyDescent="0.2">
      <c r="Z76" s="164"/>
    </row>
    <row r="77" spans="26:26" s="18" customFormat="1" x14ac:dyDescent="0.2">
      <c r="Z77" s="164"/>
    </row>
    <row r="78" spans="26:26" s="18" customFormat="1" x14ac:dyDescent="0.2">
      <c r="Z78" s="164"/>
    </row>
    <row r="79" spans="26:26" s="18" customFormat="1" x14ac:dyDescent="0.2">
      <c r="Z79" s="164"/>
    </row>
    <row r="80" spans="26:26" s="18" customFormat="1" x14ac:dyDescent="0.2">
      <c r="Z80" s="164"/>
    </row>
    <row r="81" spans="26:26" s="18" customFormat="1" x14ac:dyDescent="0.2">
      <c r="Z81" s="164"/>
    </row>
    <row r="82" spans="26:26" s="18" customFormat="1" x14ac:dyDescent="0.2">
      <c r="Z82" s="164"/>
    </row>
    <row r="83" spans="26:26" s="18" customFormat="1" x14ac:dyDescent="0.2">
      <c r="Z83" s="164"/>
    </row>
    <row r="84" spans="26:26" s="18" customFormat="1" x14ac:dyDescent="0.2">
      <c r="Z84" s="164"/>
    </row>
    <row r="85" spans="26:26" s="18" customFormat="1" x14ac:dyDescent="0.2">
      <c r="Z85" s="164"/>
    </row>
    <row r="86" spans="26:26" s="18" customFormat="1" x14ac:dyDescent="0.2">
      <c r="Z86" s="164"/>
    </row>
    <row r="87" spans="26:26" s="18" customFormat="1" x14ac:dyDescent="0.2">
      <c r="Z87" s="164"/>
    </row>
    <row r="88" spans="26:26" s="18" customFormat="1" x14ac:dyDescent="0.2">
      <c r="Z88" s="164"/>
    </row>
    <row r="89" spans="26:26" s="18" customFormat="1" x14ac:dyDescent="0.2">
      <c r="Z89" s="164"/>
    </row>
    <row r="90" spans="26:26" s="18" customFormat="1" x14ac:dyDescent="0.2">
      <c r="Z90" s="164"/>
    </row>
    <row r="91" spans="26:26" s="18" customFormat="1" x14ac:dyDescent="0.2">
      <c r="Z91" s="164"/>
    </row>
    <row r="92" spans="26:26" s="18" customFormat="1" x14ac:dyDescent="0.2">
      <c r="Z92" s="164"/>
    </row>
    <row r="93" spans="26:26" s="18" customFormat="1" x14ac:dyDescent="0.2">
      <c r="Z93" s="164"/>
    </row>
    <row r="94" spans="26:26" s="18" customFormat="1" x14ac:dyDescent="0.2">
      <c r="Z94" s="164"/>
    </row>
    <row r="95" spans="26:26" s="18" customFormat="1" x14ac:dyDescent="0.2">
      <c r="Z95" s="164"/>
    </row>
    <row r="96" spans="26:26" s="18" customFormat="1" x14ac:dyDescent="0.2">
      <c r="Z96" s="164"/>
    </row>
    <row r="97" spans="26:26" s="18" customFormat="1" x14ac:dyDescent="0.2">
      <c r="Z97" s="164"/>
    </row>
    <row r="98" spans="26:26" s="18" customFormat="1" x14ac:dyDescent="0.2">
      <c r="Z98" s="164"/>
    </row>
    <row r="99" spans="26:26" s="18" customFormat="1" x14ac:dyDescent="0.2">
      <c r="Z99" s="164"/>
    </row>
    <row r="100" spans="26:26" s="18" customFormat="1" x14ac:dyDescent="0.2">
      <c r="Z100" s="164"/>
    </row>
    <row r="101" spans="26:26" s="18" customFormat="1" x14ac:dyDescent="0.2">
      <c r="Z101" s="164"/>
    </row>
    <row r="102" spans="26:26" s="18" customFormat="1" x14ac:dyDescent="0.2">
      <c r="Z102" s="164"/>
    </row>
    <row r="103" spans="26:26" s="18" customFormat="1" x14ac:dyDescent="0.2">
      <c r="Z103" s="164"/>
    </row>
    <row r="104" spans="26:26" s="18" customFormat="1" x14ac:dyDescent="0.2">
      <c r="Z104" s="164"/>
    </row>
    <row r="105" spans="26:26" s="18" customFormat="1" x14ac:dyDescent="0.2">
      <c r="Z105" s="164"/>
    </row>
    <row r="106" spans="26:26" s="18" customFormat="1" x14ac:dyDescent="0.2">
      <c r="Z106" s="164"/>
    </row>
    <row r="107" spans="26:26" s="18" customFormat="1" x14ac:dyDescent="0.2">
      <c r="Z107" s="164"/>
    </row>
    <row r="108" spans="26:26" s="18" customFormat="1" x14ac:dyDescent="0.2">
      <c r="Z108" s="164"/>
    </row>
    <row r="109" spans="26:26" s="18" customFormat="1" x14ac:dyDescent="0.2">
      <c r="Z109" s="164"/>
    </row>
    <row r="110" spans="26:26" s="18" customFormat="1" x14ac:dyDescent="0.2">
      <c r="Z110" s="164"/>
    </row>
    <row r="111" spans="26:26" s="18" customFormat="1" x14ac:dyDescent="0.2">
      <c r="Z111" s="164"/>
    </row>
    <row r="112" spans="26:26" s="18" customFormat="1" x14ac:dyDescent="0.2">
      <c r="Z112" s="164"/>
    </row>
    <row r="113" spans="26:26" s="18" customFormat="1" x14ac:dyDescent="0.2">
      <c r="Z113" s="164"/>
    </row>
    <row r="114" spans="26:26" s="18" customFormat="1" x14ac:dyDescent="0.2">
      <c r="Z114" s="164"/>
    </row>
    <row r="115" spans="26:26" s="18" customFormat="1" x14ac:dyDescent="0.2">
      <c r="Z115" s="164"/>
    </row>
    <row r="116" spans="26:26" s="18" customFormat="1" x14ac:dyDescent="0.2">
      <c r="Z116" s="164"/>
    </row>
    <row r="117" spans="26:26" s="18" customFormat="1" x14ac:dyDescent="0.2">
      <c r="Z117" s="164"/>
    </row>
    <row r="118" spans="26:26" s="18" customFormat="1" x14ac:dyDescent="0.2">
      <c r="Z118" s="164"/>
    </row>
    <row r="119" spans="26:26" s="18" customFormat="1" x14ac:dyDescent="0.2">
      <c r="Z119" s="164"/>
    </row>
    <row r="120" spans="26:26" s="18" customFormat="1" x14ac:dyDescent="0.2">
      <c r="Z120" s="164"/>
    </row>
    <row r="121" spans="26:26" s="18" customFormat="1" x14ac:dyDescent="0.2">
      <c r="Z121" s="164"/>
    </row>
    <row r="122" spans="26:26" s="18" customFormat="1" x14ac:dyDescent="0.2">
      <c r="Z122" s="164"/>
    </row>
    <row r="123" spans="26:26" s="18" customFormat="1" x14ac:dyDescent="0.2">
      <c r="Z123" s="164"/>
    </row>
    <row r="124" spans="26:26" s="18" customFormat="1" x14ac:dyDescent="0.2">
      <c r="Z124" s="164"/>
    </row>
    <row r="125" spans="26:26" s="18" customFormat="1" x14ac:dyDescent="0.2">
      <c r="Z125" s="164"/>
    </row>
    <row r="126" spans="26:26" s="18" customFormat="1" x14ac:dyDescent="0.2">
      <c r="Z126" s="164"/>
    </row>
    <row r="127" spans="26:26" s="18" customFormat="1" x14ac:dyDescent="0.2">
      <c r="Z127" s="164"/>
    </row>
    <row r="128" spans="26:26" s="18" customFormat="1" x14ac:dyDescent="0.2">
      <c r="Z128" s="164"/>
    </row>
    <row r="129" spans="26:26" s="18" customFormat="1" x14ac:dyDescent="0.2">
      <c r="Z129" s="164"/>
    </row>
    <row r="130" spans="26:26" s="18" customFormat="1" x14ac:dyDescent="0.2">
      <c r="Z130" s="164"/>
    </row>
    <row r="131" spans="26:26" s="18" customFormat="1" x14ac:dyDescent="0.2">
      <c r="Z131" s="164"/>
    </row>
    <row r="132" spans="26:26" s="18" customFormat="1" x14ac:dyDescent="0.2">
      <c r="Z132" s="164"/>
    </row>
    <row r="133" spans="26:26" s="18" customFormat="1" x14ac:dyDescent="0.2">
      <c r="Z133" s="164"/>
    </row>
    <row r="134" spans="26:26" s="18" customFormat="1" x14ac:dyDescent="0.2">
      <c r="Z134" s="164"/>
    </row>
    <row r="135" spans="26:26" s="18" customFormat="1" x14ac:dyDescent="0.2">
      <c r="Z135" s="164"/>
    </row>
    <row r="136" spans="26:26" s="18" customFormat="1" x14ac:dyDescent="0.2">
      <c r="Z136" s="164"/>
    </row>
    <row r="137" spans="26:26" s="18" customFormat="1" x14ac:dyDescent="0.2">
      <c r="Z137" s="164"/>
    </row>
    <row r="138" spans="26:26" s="18" customFormat="1" x14ac:dyDescent="0.2">
      <c r="Z138" s="164"/>
    </row>
    <row r="139" spans="26:26" s="18" customFormat="1" x14ac:dyDescent="0.2">
      <c r="Z139" s="164"/>
    </row>
    <row r="140" spans="26:26" s="18" customFormat="1" x14ac:dyDescent="0.2">
      <c r="Z140" s="164"/>
    </row>
    <row r="141" spans="26:26" s="18" customFormat="1" x14ac:dyDescent="0.2">
      <c r="Z141" s="164"/>
    </row>
    <row r="142" spans="26:26" s="18" customFormat="1" x14ac:dyDescent="0.2">
      <c r="Z142" s="164"/>
    </row>
    <row r="143" spans="26:26" s="18" customFormat="1" x14ac:dyDescent="0.2">
      <c r="Z143" s="164"/>
    </row>
    <row r="144" spans="26:26" s="18" customFormat="1" x14ac:dyDescent="0.2">
      <c r="Z144" s="164"/>
    </row>
    <row r="145" spans="26:26" s="18" customFormat="1" x14ac:dyDescent="0.2">
      <c r="Z145" s="164"/>
    </row>
    <row r="146" spans="26:26" s="18" customFormat="1" x14ac:dyDescent="0.2">
      <c r="Z146" s="164"/>
    </row>
    <row r="147" spans="26:26" s="18" customFormat="1" x14ac:dyDescent="0.2">
      <c r="Z147" s="164"/>
    </row>
    <row r="148" spans="26:26" s="18" customFormat="1" x14ac:dyDescent="0.2">
      <c r="Z148" s="164"/>
    </row>
    <row r="149" spans="26:26" s="18" customFormat="1" x14ac:dyDescent="0.2">
      <c r="Z149" s="164"/>
    </row>
    <row r="150" spans="26:26" s="18" customFormat="1" x14ac:dyDescent="0.2">
      <c r="Z150" s="164"/>
    </row>
    <row r="151" spans="26:26" s="18" customFormat="1" x14ac:dyDescent="0.2">
      <c r="Z151" s="164"/>
    </row>
    <row r="152" spans="26:26" s="18" customFormat="1" x14ac:dyDescent="0.2">
      <c r="Z152" s="164"/>
    </row>
    <row r="153" spans="26:26" s="18" customFormat="1" x14ac:dyDescent="0.2">
      <c r="Z153" s="164"/>
    </row>
    <row r="154" spans="26:26" s="18" customFormat="1" x14ac:dyDescent="0.2">
      <c r="Z154" s="164"/>
    </row>
    <row r="155" spans="26:26" s="18" customFormat="1" x14ac:dyDescent="0.2">
      <c r="Z155" s="164"/>
    </row>
    <row r="156" spans="26:26" s="18" customFormat="1" x14ac:dyDescent="0.2">
      <c r="Z156" s="164"/>
    </row>
    <row r="157" spans="26:26" s="18" customFormat="1" x14ac:dyDescent="0.2">
      <c r="Z157" s="164"/>
    </row>
    <row r="158" spans="26:26" s="18" customFormat="1" x14ac:dyDescent="0.2">
      <c r="Z158" s="164"/>
    </row>
    <row r="159" spans="26:26" s="18" customFormat="1" x14ac:dyDescent="0.2">
      <c r="Z159" s="164"/>
    </row>
    <row r="160" spans="26:26" s="18" customFormat="1" x14ac:dyDescent="0.2">
      <c r="Z160" s="164"/>
    </row>
    <row r="161" spans="26:26" s="18" customFormat="1" x14ac:dyDescent="0.2">
      <c r="Z161" s="164"/>
    </row>
    <row r="162" spans="26:26" s="18" customFormat="1" x14ac:dyDescent="0.2">
      <c r="Z162" s="164"/>
    </row>
    <row r="163" spans="26:26" s="18" customFormat="1" x14ac:dyDescent="0.2">
      <c r="Z163" s="164"/>
    </row>
    <row r="164" spans="26:26" s="18" customFormat="1" x14ac:dyDescent="0.2">
      <c r="Z164" s="164"/>
    </row>
    <row r="165" spans="26:26" s="18" customFormat="1" x14ac:dyDescent="0.2">
      <c r="Z165" s="164"/>
    </row>
    <row r="166" spans="26:26" s="18" customFormat="1" x14ac:dyDescent="0.2">
      <c r="Z166" s="164"/>
    </row>
    <row r="167" spans="26:26" s="18" customFormat="1" x14ac:dyDescent="0.2">
      <c r="Z167" s="164"/>
    </row>
    <row r="168" spans="26:26" s="18" customFormat="1" x14ac:dyDescent="0.2">
      <c r="Z168" s="164"/>
    </row>
    <row r="169" spans="26:26" s="18" customFormat="1" x14ac:dyDescent="0.2">
      <c r="Z169" s="164"/>
    </row>
    <row r="170" spans="26:26" s="18" customFormat="1" x14ac:dyDescent="0.2">
      <c r="Z170" s="164"/>
    </row>
    <row r="171" spans="26:26" s="18" customFormat="1" x14ac:dyDescent="0.2">
      <c r="Z171" s="164"/>
    </row>
    <row r="172" spans="26:26" s="18" customFormat="1" x14ac:dyDescent="0.2">
      <c r="Z172" s="164"/>
    </row>
    <row r="173" spans="26:26" s="18" customFormat="1" x14ac:dyDescent="0.2">
      <c r="Z173" s="164"/>
    </row>
    <row r="174" spans="26:26" s="18" customFormat="1" x14ac:dyDescent="0.2">
      <c r="Z174" s="164"/>
    </row>
    <row r="175" spans="26:26" s="18" customFormat="1" x14ac:dyDescent="0.2">
      <c r="Z175" s="164"/>
    </row>
    <row r="176" spans="26:26" s="18" customFormat="1" x14ac:dyDescent="0.2">
      <c r="Z176" s="164"/>
    </row>
    <row r="177" spans="26:26" s="18" customFormat="1" x14ac:dyDescent="0.2">
      <c r="Z177" s="164"/>
    </row>
    <row r="178" spans="26:26" s="18" customFormat="1" x14ac:dyDescent="0.2">
      <c r="Z178" s="164"/>
    </row>
    <row r="179" spans="26:26" s="18" customFormat="1" x14ac:dyDescent="0.2">
      <c r="Z179" s="164"/>
    </row>
    <row r="180" spans="26:26" s="18" customFormat="1" x14ac:dyDescent="0.2">
      <c r="Z180" s="164"/>
    </row>
    <row r="181" spans="26:26" s="18" customFormat="1" x14ac:dyDescent="0.2">
      <c r="Z181" s="164"/>
    </row>
    <row r="182" spans="26:26" s="18" customFormat="1" x14ac:dyDescent="0.2">
      <c r="Z182" s="164"/>
    </row>
    <row r="183" spans="26:26" s="18" customFormat="1" x14ac:dyDescent="0.2">
      <c r="Z183" s="164"/>
    </row>
    <row r="184" spans="26:26" s="18" customFormat="1" x14ac:dyDescent="0.2">
      <c r="Z184" s="164"/>
    </row>
    <row r="185" spans="26:26" s="18" customFormat="1" x14ac:dyDescent="0.2">
      <c r="Z185" s="164"/>
    </row>
    <row r="186" spans="26:26" s="18" customFormat="1" x14ac:dyDescent="0.2">
      <c r="Z186" s="164"/>
    </row>
    <row r="187" spans="26:26" s="18" customFormat="1" x14ac:dyDescent="0.2">
      <c r="Z187" s="164"/>
    </row>
    <row r="188" spans="26:26" s="18" customFormat="1" x14ac:dyDescent="0.2">
      <c r="Z188" s="164"/>
    </row>
    <row r="189" spans="26:26" s="18" customFormat="1" x14ac:dyDescent="0.2">
      <c r="Z189" s="164"/>
    </row>
    <row r="190" spans="26:26" s="18" customFormat="1" x14ac:dyDescent="0.2">
      <c r="Z190" s="164"/>
    </row>
    <row r="191" spans="26:26" s="18" customFormat="1" x14ac:dyDescent="0.2">
      <c r="Z191" s="164"/>
    </row>
    <row r="192" spans="26:26" s="18" customFormat="1" x14ac:dyDescent="0.2">
      <c r="Z192" s="164"/>
    </row>
    <row r="193" spans="26:26" s="18" customFormat="1" x14ac:dyDescent="0.2">
      <c r="Z193" s="164"/>
    </row>
    <row r="194" spans="26:26" s="18" customFormat="1" x14ac:dyDescent="0.2">
      <c r="Z194" s="164"/>
    </row>
    <row r="195" spans="26:26" s="18" customFormat="1" x14ac:dyDescent="0.2">
      <c r="Z195" s="164"/>
    </row>
    <row r="196" spans="26:26" s="18" customFormat="1" x14ac:dyDescent="0.2">
      <c r="Z196" s="164"/>
    </row>
    <row r="197" spans="26:26" s="18" customFormat="1" x14ac:dyDescent="0.2">
      <c r="Z197" s="164"/>
    </row>
    <row r="198" spans="26:26" s="18" customFormat="1" x14ac:dyDescent="0.2">
      <c r="Z198" s="164"/>
    </row>
    <row r="199" spans="26:26" s="18" customFormat="1" x14ac:dyDescent="0.2">
      <c r="Z199" s="164"/>
    </row>
    <row r="200" spans="26:26" s="18" customFormat="1" x14ac:dyDescent="0.2">
      <c r="Z200" s="164"/>
    </row>
    <row r="201" spans="26:26" s="18" customFormat="1" x14ac:dyDescent="0.2">
      <c r="Z201" s="164"/>
    </row>
    <row r="202" spans="26:26" s="18" customFormat="1" x14ac:dyDescent="0.2">
      <c r="Z202" s="164"/>
    </row>
    <row r="203" spans="26:26" s="18" customFormat="1" x14ac:dyDescent="0.2">
      <c r="Z203" s="164"/>
    </row>
    <row r="204" spans="26:26" s="18" customFormat="1" x14ac:dyDescent="0.2">
      <c r="Z204" s="164"/>
    </row>
    <row r="205" spans="26:26" s="18" customFormat="1" x14ac:dyDescent="0.2">
      <c r="Z205" s="164"/>
    </row>
    <row r="206" spans="26:26" s="18" customFormat="1" x14ac:dyDescent="0.2">
      <c r="Z206" s="164"/>
    </row>
    <row r="207" spans="26:26" s="18" customFormat="1" x14ac:dyDescent="0.2">
      <c r="Z207" s="164"/>
    </row>
    <row r="208" spans="26:26" s="18" customFormat="1" x14ac:dyDescent="0.2">
      <c r="Z208" s="164"/>
    </row>
    <row r="209" spans="26:26" s="18" customFormat="1" x14ac:dyDescent="0.2">
      <c r="Z209" s="164"/>
    </row>
    <row r="210" spans="26:26" s="18" customFormat="1" x14ac:dyDescent="0.2">
      <c r="Z210" s="164"/>
    </row>
    <row r="211" spans="26:26" s="18" customFormat="1" x14ac:dyDescent="0.2">
      <c r="Z211" s="164"/>
    </row>
    <row r="212" spans="26:26" s="18" customFormat="1" x14ac:dyDescent="0.2">
      <c r="Z212" s="164"/>
    </row>
    <row r="213" spans="26:26" s="18" customFormat="1" x14ac:dyDescent="0.2">
      <c r="Z213" s="164"/>
    </row>
    <row r="214" spans="26:26" s="18" customFormat="1" x14ac:dyDescent="0.2">
      <c r="Z214" s="164"/>
    </row>
    <row r="215" spans="26:26" s="18" customFormat="1" x14ac:dyDescent="0.2">
      <c r="Z215" s="164"/>
    </row>
    <row r="216" spans="26:26" s="18" customFormat="1" x14ac:dyDescent="0.2">
      <c r="Z216" s="164"/>
    </row>
    <row r="217" spans="26:26" s="18" customFormat="1" x14ac:dyDescent="0.2">
      <c r="Z217" s="164"/>
    </row>
    <row r="218" spans="26:26" s="18" customFormat="1" x14ac:dyDescent="0.2">
      <c r="Z218" s="164"/>
    </row>
    <row r="219" spans="26:26" s="18" customFormat="1" x14ac:dyDescent="0.2">
      <c r="Z219" s="164"/>
    </row>
    <row r="220" spans="26:26" s="18" customFormat="1" x14ac:dyDescent="0.2">
      <c r="Z220" s="164"/>
    </row>
    <row r="221" spans="26:26" s="18" customFormat="1" x14ac:dyDescent="0.2">
      <c r="Z221" s="164"/>
    </row>
    <row r="222" spans="26:26" s="18" customFormat="1" x14ac:dyDescent="0.2">
      <c r="Z222" s="164"/>
    </row>
    <row r="223" spans="26:26" s="18" customFormat="1" x14ac:dyDescent="0.2">
      <c r="Z223" s="164"/>
    </row>
    <row r="224" spans="26:26" s="18" customFormat="1" x14ac:dyDescent="0.2">
      <c r="Z224" s="164"/>
    </row>
    <row r="225" spans="26:26" s="18" customFormat="1" x14ac:dyDescent="0.2">
      <c r="Z225" s="164"/>
    </row>
    <row r="226" spans="26:26" s="18" customFormat="1" x14ac:dyDescent="0.2">
      <c r="Z226" s="164"/>
    </row>
    <row r="227" spans="26:26" s="18" customFormat="1" x14ac:dyDescent="0.2">
      <c r="Z227" s="164"/>
    </row>
    <row r="228" spans="26:26" s="18" customFormat="1" x14ac:dyDescent="0.2">
      <c r="Z228" s="164"/>
    </row>
    <row r="229" spans="26:26" s="18" customFormat="1" x14ac:dyDescent="0.2">
      <c r="Z229" s="164"/>
    </row>
    <row r="230" spans="26:26" s="18" customFormat="1" x14ac:dyDescent="0.2">
      <c r="Z230" s="164"/>
    </row>
    <row r="231" spans="26:26" s="18" customFormat="1" x14ac:dyDescent="0.2">
      <c r="Z231" s="163"/>
    </row>
    <row r="232" spans="26:26" s="18" customFormat="1" x14ac:dyDescent="0.2">
      <c r="Z232" s="163"/>
    </row>
    <row r="233" spans="26:26" s="18" customFormat="1" x14ac:dyDescent="0.2">
      <c r="Z233" s="163"/>
    </row>
    <row r="234" spans="26:26" s="18" customFormat="1" x14ac:dyDescent="0.2">
      <c r="Z234" s="163"/>
    </row>
    <row r="235" spans="26:26" s="18" customFormat="1" x14ac:dyDescent="0.2">
      <c r="Z235" s="163"/>
    </row>
    <row r="236" spans="26:26" s="18" customFormat="1" x14ac:dyDescent="0.2">
      <c r="Z236" s="163"/>
    </row>
    <row r="237" spans="26:26" s="18" customFormat="1" x14ac:dyDescent="0.2">
      <c r="Z237" s="163"/>
    </row>
    <row r="238" spans="26:26" s="18" customFormat="1" x14ac:dyDescent="0.2">
      <c r="Z238" s="163"/>
    </row>
    <row r="239" spans="26:26" s="18" customFormat="1" x14ac:dyDescent="0.2">
      <c r="Z239" s="163"/>
    </row>
    <row r="240" spans="26:26" s="18" customFormat="1" x14ac:dyDescent="0.2">
      <c r="Z240" s="163"/>
    </row>
    <row r="241" spans="26:26" s="18" customFormat="1" x14ac:dyDescent="0.2">
      <c r="Z241" s="163"/>
    </row>
    <row r="242" spans="26:26" s="18" customFormat="1" x14ac:dyDescent="0.2">
      <c r="Z242" s="163"/>
    </row>
    <row r="243" spans="26:26" s="18" customFormat="1" x14ac:dyDescent="0.2">
      <c r="Z243" s="163"/>
    </row>
    <row r="244" spans="26:26" s="18" customFormat="1" x14ac:dyDescent="0.2">
      <c r="Z244" s="163"/>
    </row>
    <row r="245" spans="26:26" s="18" customFormat="1" x14ac:dyDescent="0.2">
      <c r="Z245" s="163"/>
    </row>
    <row r="246" spans="26:26" s="18" customFormat="1" x14ac:dyDescent="0.2">
      <c r="Z246" s="163"/>
    </row>
    <row r="247" spans="26:26" s="18" customFormat="1" x14ac:dyDescent="0.2">
      <c r="Z247" s="163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175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120</v>
      </c>
      <c r="D3" s="22" t="s">
        <v>121</v>
      </c>
      <c r="E3" s="22" t="s">
        <v>122</v>
      </c>
      <c r="F3" s="190" t="s">
        <v>123</v>
      </c>
      <c r="G3" s="191"/>
      <c r="H3" s="192"/>
      <c r="I3" s="22" t="s">
        <v>124</v>
      </c>
      <c r="J3" s="22" t="s">
        <v>125</v>
      </c>
      <c r="K3" s="22" t="s">
        <v>126</v>
      </c>
    </row>
    <row r="4" spans="1:27" s="31" customFormat="1" ht="12.75" customHeight="1" x14ac:dyDescent="0.2">
      <c r="A4" s="56"/>
      <c r="B4" s="111" t="s">
        <v>41</v>
      </c>
      <c r="C4" s="149">
        <f>SUM(C5:C7)</f>
        <v>94068</v>
      </c>
      <c r="D4" s="149">
        <f t="shared" ref="D4:K4" si="0">SUM(D5:D7)</f>
        <v>107802</v>
      </c>
      <c r="E4" s="149">
        <f t="shared" si="0"/>
        <v>127998</v>
      </c>
      <c r="F4" s="150">
        <f t="shared" si="0"/>
        <v>145294</v>
      </c>
      <c r="G4" s="149">
        <f t="shared" si="0"/>
        <v>144673</v>
      </c>
      <c r="H4" s="151">
        <f t="shared" si="0"/>
        <v>140715</v>
      </c>
      <c r="I4" s="149">
        <f t="shared" si="0"/>
        <v>141392</v>
      </c>
      <c r="J4" s="149">
        <f t="shared" si="0"/>
        <v>152675</v>
      </c>
      <c r="K4" s="149">
        <f t="shared" si="0"/>
        <v>158040.77499999999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3">
        <v>48816</v>
      </c>
      <c r="D5" s="154">
        <v>56925</v>
      </c>
      <c r="E5" s="154">
        <v>68799</v>
      </c>
      <c r="F5" s="153">
        <v>87553</v>
      </c>
      <c r="G5" s="154">
        <v>85363</v>
      </c>
      <c r="H5" s="155">
        <v>83773</v>
      </c>
      <c r="I5" s="154">
        <v>95020</v>
      </c>
      <c r="J5" s="154">
        <v>112024</v>
      </c>
      <c r="K5" s="155">
        <v>117961.272</v>
      </c>
      <c r="AA5" s="41">
        <v>3</v>
      </c>
    </row>
    <row r="6" spans="1:27" s="18" customFormat="1" ht="12.75" customHeight="1" x14ac:dyDescent="0.25">
      <c r="A6" s="64"/>
      <c r="B6" s="114" t="s">
        <v>45</v>
      </c>
      <c r="C6" s="157">
        <v>45252</v>
      </c>
      <c r="D6" s="158">
        <v>50877</v>
      </c>
      <c r="E6" s="158">
        <v>59199</v>
      </c>
      <c r="F6" s="157">
        <v>57741</v>
      </c>
      <c r="G6" s="158">
        <v>59310</v>
      </c>
      <c r="H6" s="159">
        <v>56942</v>
      </c>
      <c r="I6" s="158">
        <v>46372</v>
      </c>
      <c r="J6" s="158">
        <v>40651</v>
      </c>
      <c r="K6" s="159">
        <v>40079.503000000004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60">
        <v>0</v>
      </c>
      <c r="D7" s="161">
        <v>0</v>
      </c>
      <c r="E7" s="161">
        <v>0</v>
      </c>
      <c r="F7" s="160">
        <v>0</v>
      </c>
      <c r="G7" s="161">
        <v>0</v>
      </c>
      <c r="H7" s="162">
        <v>0</v>
      </c>
      <c r="I7" s="161">
        <v>0</v>
      </c>
      <c r="J7" s="161">
        <v>0</v>
      </c>
      <c r="K7" s="162">
        <v>0</v>
      </c>
      <c r="AA7" s="41">
        <v>2</v>
      </c>
    </row>
    <row r="8" spans="1:27" s="31" customFormat="1" ht="12.75" customHeight="1" x14ac:dyDescent="0.25">
      <c r="A8" s="24"/>
      <c r="B8" s="130" t="s">
        <v>136</v>
      </c>
      <c r="C8" s="149">
        <f>SUM(C9:C15)</f>
        <v>0</v>
      </c>
      <c r="D8" s="149">
        <f t="shared" ref="D8:K8" si="1">SUM(D9:D15)</f>
        <v>246</v>
      </c>
      <c r="E8" s="149">
        <f t="shared" si="1"/>
        <v>0</v>
      </c>
      <c r="F8" s="150">
        <f t="shared" si="1"/>
        <v>0</v>
      </c>
      <c r="G8" s="149">
        <f t="shared" si="1"/>
        <v>0</v>
      </c>
      <c r="H8" s="151">
        <f t="shared" si="1"/>
        <v>0</v>
      </c>
      <c r="I8" s="149">
        <f t="shared" si="1"/>
        <v>0</v>
      </c>
      <c r="J8" s="149">
        <f t="shared" si="1"/>
        <v>0</v>
      </c>
      <c r="K8" s="149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3">
        <v>0</v>
      </c>
      <c r="D9" s="154">
        <v>246</v>
      </c>
      <c r="E9" s="154">
        <v>0</v>
      </c>
      <c r="F9" s="153">
        <v>0</v>
      </c>
      <c r="G9" s="154">
        <v>0</v>
      </c>
      <c r="H9" s="155">
        <v>0</v>
      </c>
      <c r="I9" s="154">
        <v>0</v>
      </c>
      <c r="J9" s="154">
        <v>0</v>
      </c>
      <c r="K9" s="155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7">
        <v>0</v>
      </c>
      <c r="D10" s="158">
        <v>0</v>
      </c>
      <c r="E10" s="158">
        <v>0</v>
      </c>
      <c r="F10" s="157">
        <v>0</v>
      </c>
      <c r="G10" s="158">
        <v>0</v>
      </c>
      <c r="H10" s="159">
        <v>0</v>
      </c>
      <c r="I10" s="158">
        <v>0</v>
      </c>
      <c r="J10" s="158">
        <v>0</v>
      </c>
      <c r="K10" s="159">
        <v>0</v>
      </c>
    </row>
    <row r="11" spans="1:27" s="18" customFormat="1" ht="12.75" customHeight="1" x14ac:dyDescent="0.2">
      <c r="A11" s="70"/>
      <c r="B11" s="114" t="s">
        <v>26</v>
      </c>
      <c r="C11" s="157">
        <v>0</v>
      </c>
      <c r="D11" s="158">
        <v>0</v>
      </c>
      <c r="E11" s="158">
        <v>0</v>
      </c>
      <c r="F11" s="157">
        <v>0</v>
      </c>
      <c r="G11" s="158">
        <v>0</v>
      </c>
      <c r="H11" s="159">
        <v>0</v>
      </c>
      <c r="I11" s="158">
        <v>0</v>
      </c>
      <c r="J11" s="158">
        <v>0</v>
      </c>
      <c r="K11" s="159">
        <v>0</v>
      </c>
    </row>
    <row r="12" spans="1:27" s="18" customFormat="1" ht="12.75" customHeight="1" x14ac:dyDescent="0.25">
      <c r="A12" s="64"/>
      <c r="B12" s="114" t="s">
        <v>95</v>
      </c>
      <c r="C12" s="157">
        <v>0</v>
      </c>
      <c r="D12" s="158">
        <v>0</v>
      </c>
      <c r="E12" s="158">
        <v>0</v>
      </c>
      <c r="F12" s="157">
        <v>0</v>
      </c>
      <c r="G12" s="158">
        <v>0</v>
      </c>
      <c r="H12" s="159">
        <v>0</v>
      </c>
      <c r="I12" s="158">
        <v>0</v>
      </c>
      <c r="J12" s="158">
        <v>0</v>
      </c>
      <c r="K12" s="159">
        <v>0</v>
      </c>
    </row>
    <row r="13" spans="1:27" s="18" customFormat="1" ht="12.75" customHeight="1" x14ac:dyDescent="0.2">
      <c r="A13" s="70"/>
      <c r="B13" s="114" t="s">
        <v>29</v>
      </c>
      <c r="C13" s="157">
        <v>0</v>
      </c>
      <c r="D13" s="158">
        <v>0</v>
      </c>
      <c r="E13" s="158">
        <v>0</v>
      </c>
      <c r="F13" s="157">
        <v>0</v>
      </c>
      <c r="G13" s="158">
        <v>0</v>
      </c>
      <c r="H13" s="159">
        <v>0</v>
      </c>
      <c r="I13" s="158">
        <v>0</v>
      </c>
      <c r="J13" s="158">
        <v>0</v>
      </c>
      <c r="K13" s="159">
        <v>0</v>
      </c>
    </row>
    <row r="14" spans="1:27" s="18" customFormat="1" ht="12.75" customHeight="1" x14ac:dyDescent="0.2">
      <c r="A14" s="70"/>
      <c r="B14" s="114" t="s">
        <v>100</v>
      </c>
      <c r="C14" s="157">
        <v>0</v>
      </c>
      <c r="D14" s="158">
        <v>0</v>
      </c>
      <c r="E14" s="158">
        <v>0</v>
      </c>
      <c r="F14" s="157">
        <v>0</v>
      </c>
      <c r="G14" s="158">
        <v>0</v>
      </c>
      <c r="H14" s="159">
        <v>0</v>
      </c>
      <c r="I14" s="158">
        <v>0</v>
      </c>
      <c r="J14" s="158">
        <v>0</v>
      </c>
      <c r="K14" s="159">
        <v>0</v>
      </c>
    </row>
    <row r="15" spans="1:27" s="18" customFormat="1" ht="12.75" customHeight="1" x14ac:dyDescent="0.2">
      <c r="A15" s="70"/>
      <c r="B15" s="114" t="s">
        <v>101</v>
      </c>
      <c r="C15" s="160">
        <v>0</v>
      </c>
      <c r="D15" s="161">
        <v>0</v>
      </c>
      <c r="E15" s="161">
        <v>0</v>
      </c>
      <c r="F15" s="160">
        <v>0</v>
      </c>
      <c r="G15" s="161">
        <v>0</v>
      </c>
      <c r="H15" s="162">
        <v>0</v>
      </c>
      <c r="I15" s="161">
        <v>0</v>
      </c>
      <c r="J15" s="161">
        <v>0</v>
      </c>
      <c r="K15" s="162">
        <v>0</v>
      </c>
    </row>
    <row r="16" spans="1:27" s="31" customFormat="1" ht="12.75" customHeight="1" x14ac:dyDescent="0.25">
      <c r="A16" s="24"/>
      <c r="B16" s="130" t="s">
        <v>104</v>
      </c>
      <c r="C16" s="149">
        <f>SUM(C17:C23)</f>
        <v>3847</v>
      </c>
      <c r="D16" s="149">
        <f t="shared" ref="D16:K16" si="2">SUM(D17:D23)</f>
        <v>4025</v>
      </c>
      <c r="E16" s="149">
        <f t="shared" si="2"/>
        <v>6894</v>
      </c>
      <c r="F16" s="150">
        <f t="shared" si="2"/>
        <v>7400</v>
      </c>
      <c r="G16" s="149">
        <f t="shared" si="2"/>
        <v>9400</v>
      </c>
      <c r="H16" s="151">
        <f t="shared" si="2"/>
        <v>9527</v>
      </c>
      <c r="I16" s="149">
        <f t="shared" si="2"/>
        <v>17514</v>
      </c>
      <c r="J16" s="149">
        <f t="shared" si="2"/>
        <v>7627</v>
      </c>
      <c r="K16" s="149">
        <f t="shared" si="2"/>
        <v>13031.231</v>
      </c>
    </row>
    <row r="17" spans="1:11" s="18" customFormat="1" ht="12.75" customHeight="1" x14ac:dyDescent="0.2">
      <c r="A17" s="70"/>
      <c r="B17" s="114" t="s">
        <v>105</v>
      </c>
      <c r="C17" s="153">
        <v>0</v>
      </c>
      <c r="D17" s="154">
        <v>0</v>
      </c>
      <c r="E17" s="154">
        <v>0</v>
      </c>
      <c r="F17" s="153">
        <v>0</v>
      </c>
      <c r="G17" s="154">
        <v>0</v>
      </c>
      <c r="H17" s="155">
        <v>0</v>
      </c>
      <c r="I17" s="154">
        <v>0</v>
      </c>
      <c r="J17" s="154">
        <v>0</v>
      </c>
      <c r="K17" s="155">
        <v>0</v>
      </c>
    </row>
    <row r="18" spans="1:11" s="18" customFormat="1" ht="12.75" customHeight="1" x14ac:dyDescent="0.2">
      <c r="A18" s="70"/>
      <c r="B18" s="114" t="s">
        <v>108</v>
      </c>
      <c r="C18" s="157">
        <v>3788</v>
      </c>
      <c r="D18" s="158">
        <v>4025</v>
      </c>
      <c r="E18" s="158">
        <v>6553</v>
      </c>
      <c r="F18" s="157">
        <v>7400</v>
      </c>
      <c r="G18" s="158">
        <v>9400</v>
      </c>
      <c r="H18" s="159">
        <v>9527</v>
      </c>
      <c r="I18" s="158">
        <v>17514</v>
      </c>
      <c r="J18" s="158">
        <v>7627</v>
      </c>
      <c r="K18" s="159">
        <v>13031.231</v>
      </c>
    </row>
    <row r="19" spans="1:11" s="18" customFormat="1" ht="12.75" customHeight="1" x14ac:dyDescent="0.2">
      <c r="A19" s="70"/>
      <c r="B19" s="114" t="s">
        <v>111</v>
      </c>
      <c r="C19" s="157">
        <v>0</v>
      </c>
      <c r="D19" s="158">
        <v>0</v>
      </c>
      <c r="E19" s="158">
        <v>0</v>
      </c>
      <c r="F19" s="157">
        <v>0</v>
      </c>
      <c r="G19" s="158">
        <v>0</v>
      </c>
      <c r="H19" s="159">
        <v>0</v>
      </c>
      <c r="I19" s="158">
        <v>0</v>
      </c>
      <c r="J19" s="158">
        <v>0</v>
      </c>
      <c r="K19" s="159">
        <v>0</v>
      </c>
    </row>
    <row r="20" spans="1:11" s="18" customFormat="1" ht="12.75" customHeight="1" x14ac:dyDescent="0.2">
      <c r="A20" s="70"/>
      <c r="B20" s="114" t="s">
        <v>112</v>
      </c>
      <c r="C20" s="157">
        <v>0</v>
      </c>
      <c r="D20" s="158">
        <v>0</v>
      </c>
      <c r="E20" s="158">
        <v>0</v>
      </c>
      <c r="F20" s="157">
        <v>0</v>
      </c>
      <c r="G20" s="158">
        <v>0</v>
      </c>
      <c r="H20" s="159">
        <v>0</v>
      </c>
      <c r="I20" s="158">
        <v>0</v>
      </c>
      <c r="J20" s="158">
        <v>0</v>
      </c>
      <c r="K20" s="159">
        <v>0</v>
      </c>
    </row>
    <row r="21" spans="1:11" s="18" customFormat="1" ht="12.75" customHeight="1" x14ac:dyDescent="0.2">
      <c r="A21" s="70"/>
      <c r="B21" s="114" t="s">
        <v>113</v>
      </c>
      <c r="C21" s="157">
        <v>0</v>
      </c>
      <c r="D21" s="158">
        <v>0</v>
      </c>
      <c r="E21" s="158">
        <v>0</v>
      </c>
      <c r="F21" s="157">
        <v>0</v>
      </c>
      <c r="G21" s="158">
        <v>0</v>
      </c>
      <c r="H21" s="159">
        <v>0</v>
      </c>
      <c r="I21" s="158">
        <v>0</v>
      </c>
      <c r="J21" s="158">
        <v>0</v>
      </c>
      <c r="K21" s="159">
        <v>0</v>
      </c>
    </row>
    <row r="22" spans="1:11" s="18" customFormat="1" ht="12.75" customHeight="1" x14ac:dyDescent="0.2">
      <c r="A22" s="70"/>
      <c r="B22" s="114" t="s">
        <v>37</v>
      </c>
      <c r="C22" s="157">
        <v>0</v>
      </c>
      <c r="D22" s="158">
        <v>0</v>
      </c>
      <c r="E22" s="158">
        <v>0</v>
      </c>
      <c r="F22" s="157">
        <v>0</v>
      </c>
      <c r="G22" s="158">
        <v>0</v>
      </c>
      <c r="H22" s="159">
        <v>0</v>
      </c>
      <c r="I22" s="158">
        <v>0</v>
      </c>
      <c r="J22" s="158">
        <v>0</v>
      </c>
      <c r="K22" s="159">
        <v>0</v>
      </c>
    </row>
    <row r="23" spans="1:11" s="18" customFormat="1" ht="12.75" customHeight="1" x14ac:dyDescent="0.25">
      <c r="A23" s="64"/>
      <c r="B23" s="114" t="s">
        <v>114</v>
      </c>
      <c r="C23" s="160">
        <v>59</v>
      </c>
      <c r="D23" s="161">
        <v>0</v>
      </c>
      <c r="E23" s="161">
        <v>341</v>
      </c>
      <c r="F23" s="160">
        <v>0</v>
      </c>
      <c r="G23" s="161">
        <v>0</v>
      </c>
      <c r="H23" s="162">
        <v>0</v>
      </c>
      <c r="I23" s="161">
        <v>0</v>
      </c>
      <c r="J23" s="161">
        <v>0</v>
      </c>
      <c r="K23" s="162">
        <v>0</v>
      </c>
    </row>
    <row r="24" spans="1:11" s="18" customFormat="1" ht="12.75" customHeight="1" x14ac:dyDescent="0.2">
      <c r="A24" s="70"/>
      <c r="B24" s="130" t="s">
        <v>115</v>
      </c>
      <c r="C24" s="149">
        <v>6</v>
      </c>
      <c r="D24" s="149">
        <v>0</v>
      </c>
      <c r="E24" s="149">
        <v>119</v>
      </c>
      <c r="F24" s="150">
        <v>0</v>
      </c>
      <c r="G24" s="149">
        <v>0</v>
      </c>
      <c r="H24" s="151">
        <v>0</v>
      </c>
      <c r="I24" s="149">
        <v>0</v>
      </c>
      <c r="J24" s="149">
        <v>0</v>
      </c>
      <c r="K24" s="149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97921</v>
      </c>
      <c r="D26" s="103">
        <f t="shared" ref="D26:K26" si="3">+D4+D8+D16+D24</f>
        <v>112073</v>
      </c>
      <c r="E26" s="103">
        <f t="shared" si="3"/>
        <v>135011</v>
      </c>
      <c r="F26" s="104">
        <f t="shared" si="3"/>
        <v>152694</v>
      </c>
      <c r="G26" s="103">
        <f t="shared" si="3"/>
        <v>154073</v>
      </c>
      <c r="H26" s="105">
        <f t="shared" si="3"/>
        <v>150242</v>
      </c>
      <c r="I26" s="103">
        <f t="shared" si="3"/>
        <v>158906</v>
      </c>
      <c r="J26" s="103">
        <f t="shared" si="3"/>
        <v>160302</v>
      </c>
      <c r="K26" s="103">
        <f t="shared" si="3"/>
        <v>171072.00599999999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3"/>
    <col min="27" max="16384" width="9.140625" style="108"/>
  </cols>
  <sheetData>
    <row r="1" spans="1:27" s="6" customFormat="1" ht="15.75" customHeight="1" x14ac:dyDescent="0.2">
      <c r="A1" s="1" t="s">
        <v>176</v>
      </c>
      <c r="B1" s="2"/>
      <c r="C1" s="4"/>
      <c r="D1" s="4"/>
      <c r="E1" s="4"/>
      <c r="F1" s="4"/>
      <c r="G1" s="4"/>
      <c r="H1" s="4"/>
      <c r="I1" s="4"/>
      <c r="J1" s="4"/>
      <c r="K1" s="4"/>
      <c r="Z1" s="163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4"/>
    </row>
    <row r="3" spans="1:27" s="18" customFormat="1" x14ac:dyDescent="0.2">
      <c r="A3" s="19"/>
      <c r="B3" s="20" t="s">
        <v>6</v>
      </c>
      <c r="C3" s="22" t="s">
        <v>120</v>
      </c>
      <c r="D3" s="22" t="s">
        <v>121</v>
      </c>
      <c r="E3" s="22" t="s">
        <v>122</v>
      </c>
      <c r="F3" s="190" t="s">
        <v>123</v>
      </c>
      <c r="G3" s="191"/>
      <c r="H3" s="192"/>
      <c r="I3" s="22" t="s">
        <v>124</v>
      </c>
      <c r="J3" s="22" t="s">
        <v>125</v>
      </c>
      <c r="K3" s="22" t="s">
        <v>126</v>
      </c>
      <c r="Z3" s="165" t="s">
        <v>117</v>
      </c>
    </row>
    <row r="4" spans="1:27" s="18" customFormat="1" ht="12.75" customHeight="1" x14ac:dyDescent="0.2">
      <c r="A4" s="70"/>
      <c r="B4" s="189" t="s">
        <v>148</v>
      </c>
      <c r="C4" s="158">
        <v>8653</v>
      </c>
      <c r="D4" s="158">
        <v>9963</v>
      </c>
      <c r="E4" s="158">
        <v>9796</v>
      </c>
      <c r="F4" s="153">
        <v>11276</v>
      </c>
      <c r="G4" s="154">
        <v>12141</v>
      </c>
      <c r="H4" s="155">
        <v>12520</v>
      </c>
      <c r="I4" s="158">
        <v>11981</v>
      </c>
      <c r="J4" s="158">
        <v>9699</v>
      </c>
      <c r="K4" s="158">
        <v>10213.046999999999</v>
      </c>
      <c r="Z4" s="164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89" t="s">
        <v>149</v>
      </c>
      <c r="C5" s="158">
        <v>76153</v>
      </c>
      <c r="D5" s="158">
        <v>113461</v>
      </c>
      <c r="E5" s="158">
        <v>106941</v>
      </c>
      <c r="F5" s="157">
        <v>94283</v>
      </c>
      <c r="G5" s="158">
        <v>120808</v>
      </c>
      <c r="H5" s="159">
        <v>124275</v>
      </c>
      <c r="I5" s="158">
        <v>97619</v>
      </c>
      <c r="J5" s="158">
        <v>104537</v>
      </c>
      <c r="K5" s="158">
        <v>110077.461</v>
      </c>
      <c r="Z5" s="164">
        <f t="shared" si="0"/>
        <v>1</v>
      </c>
      <c r="AA5" s="41">
        <v>4</v>
      </c>
    </row>
    <row r="6" spans="1:27" s="18" customFormat="1" ht="12.75" hidden="1" customHeight="1" x14ac:dyDescent="0.2">
      <c r="A6" s="70"/>
      <c r="B6" s="189" t="s">
        <v>0</v>
      </c>
      <c r="C6" s="158"/>
      <c r="D6" s="158"/>
      <c r="E6" s="158"/>
      <c r="F6" s="157"/>
      <c r="G6" s="158"/>
      <c r="H6" s="159"/>
      <c r="I6" s="158"/>
      <c r="J6" s="158"/>
      <c r="K6" s="158"/>
      <c r="Z6" s="164">
        <f t="shared" si="0"/>
        <v>0</v>
      </c>
      <c r="AA6" s="32" t="s">
        <v>11</v>
      </c>
    </row>
    <row r="7" spans="1:27" s="18" customFormat="1" ht="12.75" hidden="1" customHeight="1" x14ac:dyDescent="0.2">
      <c r="A7" s="70"/>
      <c r="B7" s="189" t="s">
        <v>0</v>
      </c>
      <c r="C7" s="158"/>
      <c r="D7" s="158"/>
      <c r="E7" s="158"/>
      <c r="F7" s="157"/>
      <c r="G7" s="158"/>
      <c r="H7" s="159"/>
      <c r="I7" s="158"/>
      <c r="J7" s="158"/>
      <c r="K7" s="158"/>
      <c r="Z7" s="164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89" t="s">
        <v>0</v>
      </c>
      <c r="C8" s="158"/>
      <c r="D8" s="158"/>
      <c r="E8" s="158"/>
      <c r="F8" s="157"/>
      <c r="G8" s="158"/>
      <c r="H8" s="159"/>
      <c r="I8" s="158"/>
      <c r="J8" s="158"/>
      <c r="K8" s="158"/>
      <c r="Z8" s="164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89" t="s">
        <v>0</v>
      </c>
      <c r="C9" s="158"/>
      <c r="D9" s="158"/>
      <c r="E9" s="158"/>
      <c r="F9" s="157"/>
      <c r="G9" s="158"/>
      <c r="H9" s="159"/>
      <c r="I9" s="158"/>
      <c r="J9" s="158"/>
      <c r="K9" s="158"/>
      <c r="Z9" s="164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89" t="s">
        <v>0</v>
      </c>
      <c r="C10" s="158"/>
      <c r="D10" s="158"/>
      <c r="E10" s="158"/>
      <c r="F10" s="157"/>
      <c r="G10" s="158"/>
      <c r="H10" s="159"/>
      <c r="I10" s="158"/>
      <c r="J10" s="158"/>
      <c r="K10" s="158"/>
      <c r="Z10" s="164">
        <f t="shared" si="0"/>
        <v>0</v>
      </c>
    </row>
    <row r="11" spans="1:27" s="18" customFormat="1" ht="12.75" hidden="1" customHeight="1" x14ac:dyDescent="0.2">
      <c r="A11" s="70"/>
      <c r="B11" s="189" t="s">
        <v>0</v>
      </c>
      <c r="C11" s="158"/>
      <c r="D11" s="158"/>
      <c r="E11" s="158"/>
      <c r="F11" s="157"/>
      <c r="G11" s="158"/>
      <c r="H11" s="159"/>
      <c r="I11" s="158"/>
      <c r="J11" s="158"/>
      <c r="K11" s="158"/>
      <c r="Z11" s="164">
        <f t="shared" si="0"/>
        <v>0</v>
      </c>
    </row>
    <row r="12" spans="1:27" s="18" customFormat="1" ht="12.75" hidden="1" customHeight="1" x14ac:dyDescent="0.2">
      <c r="A12" s="70"/>
      <c r="B12" s="189" t="s">
        <v>0</v>
      </c>
      <c r="C12" s="158"/>
      <c r="D12" s="158"/>
      <c r="E12" s="158"/>
      <c r="F12" s="157"/>
      <c r="G12" s="158"/>
      <c r="H12" s="159"/>
      <c r="I12" s="158"/>
      <c r="J12" s="158"/>
      <c r="K12" s="158"/>
      <c r="Z12" s="164">
        <f t="shared" si="0"/>
        <v>0</v>
      </c>
    </row>
    <row r="13" spans="1:27" s="18" customFormat="1" ht="12.75" hidden="1" customHeight="1" x14ac:dyDescent="0.2">
      <c r="A13" s="70"/>
      <c r="B13" s="189" t="s">
        <v>0</v>
      </c>
      <c r="C13" s="158"/>
      <c r="D13" s="158"/>
      <c r="E13" s="158"/>
      <c r="F13" s="157"/>
      <c r="G13" s="158"/>
      <c r="H13" s="159"/>
      <c r="I13" s="158"/>
      <c r="J13" s="158"/>
      <c r="K13" s="158"/>
      <c r="Z13" s="164">
        <f t="shared" si="0"/>
        <v>0</v>
      </c>
    </row>
    <row r="14" spans="1:27" s="18" customFormat="1" ht="12.75" hidden="1" customHeight="1" x14ac:dyDescent="0.2">
      <c r="A14" s="70"/>
      <c r="B14" s="189" t="s">
        <v>0</v>
      </c>
      <c r="C14" s="158"/>
      <c r="D14" s="158"/>
      <c r="E14" s="158"/>
      <c r="F14" s="157"/>
      <c r="G14" s="158"/>
      <c r="H14" s="159"/>
      <c r="I14" s="158"/>
      <c r="J14" s="158"/>
      <c r="K14" s="158"/>
      <c r="Z14" s="164">
        <f t="shared" si="0"/>
        <v>0</v>
      </c>
    </row>
    <row r="15" spans="1:27" s="18" customFormat="1" ht="12.75" hidden="1" customHeight="1" x14ac:dyDescent="0.2">
      <c r="A15" s="70"/>
      <c r="B15" s="189" t="s">
        <v>0</v>
      </c>
      <c r="C15" s="158"/>
      <c r="D15" s="158"/>
      <c r="E15" s="158"/>
      <c r="F15" s="157"/>
      <c r="G15" s="158"/>
      <c r="H15" s="159"/>
      <c r="I15" s="158"/>
      <c r="J15" s="158"/>
      <c r="K15" s="158"/>
      <c r="Z15" s="164">
        <f t="shared" si="0"/>
        <v>0</v>
      </c>
    </row>
    <row r="16" spans="1:27" s="18" customFormat="1" ht="12.75" hidden="1" customHeight="1" x14ac:dyDescent="0.25">
      <c r="A16" s="64"/>
      <c r="B16" s="189" t="s">
        <v>0</v>
      </c>
      <c r="C16" s="158"/>
      <c r="D16" s="158"/>
      <c r="E16" s="158"/>
      <c r="F16" s="157"/>
      <c r="G16" s="158"/>
      <c r="H16" s="159"/>
      <c r="I16" s="158"/>
      <c r="J16" s="158"/>
      <c r="K16" s="158"/>
      <c r="Z16" s="164">
        <f t="shared" si="0"/>
        <v>0</v>
      </c>
    </row>
    <row r="17" spans="1:26" s="18" customFormat="1" ht="12.75" hidden="1" customHeight="1" x14ac:dyDescent="0.25">
      <c r="A17" s="64"/>
      <c r="B17" s="189" t="s">
        <v>0</v>
      </c>
      <c r="C17" s="158"/>
      <c r="D17" s="158"/>
      <c r="E17" s="158"/>
      <c r="F17" s="157"/>
      <c r="G17" s="158"/>
      <c r="H17" s="159"/>
      <c r="I17" s="158"/>
      <c r="J17" s="158"/>
      <c r="K17" s="158"/>
      <c r="Z17" s="164">
        <f t="shared" si="0"/>
        <v>0</v>
      </c>
    </row>
    <row r="18" spans="1:26" s="18" customFormat="1" ht="12.75" hidden="1" customHeight="1" x14ac:dyDescent="0.2">
      <c r="A18" s="70"/>
      <c r="B18" s="189" t="s">
        <v>0</v>
      </c>
      <c r="C18" s="158"/>
      <c r="D18" s="158"/>
      <c r="E18" s="158"/>
      <c r="F18" s="157"/>
      <c r="G18" s="158"/>
      <c r="H18" s="159"/>
      <c r="I18" s="158"/>
      <c r="J18" s="158"/>
      <c r="K18" s="158"/>
      <c r="Z18" s="164">
        <f t="shared" si="0"/>
        <v>0</v>
      </c>
    </row>
    <row r="19" spans="1:26" s="18" customFormat="1" ht="12.75" customHeight="1" x14ac:dyDescent="0.25">
      <c r="A19" s="144"/>
      <c r="B19" s="145" t="s">
        <v>131</v>
      </c>
      <c r="C19" s="103">
        <f>SUM(C4:C18)</f>
        <v>84806</v>
      </c>
      <c r="D19" s="103">
        <f t="shared" ref="D19:K19" si="1">SUM(D4:D18)</f>
        <v>123424</v>
      </c>
      <c r="E19" s="103">
        <f t="shared" si="1"/>
        <v>116737</v>
      </c>
      <c r="F19" s="104">
        <f t="shared" si="1"/>
        <v>105559</v>
      </c>
      <c r="G19" s="103">
        <f t="shared" si="1"/>
        <v>132949</v>
      </c>
      <c r="H19" s="105">
        <f t="shared" si="1"/>
        <v>136795</v>
      </c>
      <c r="I19" s="103">
        <f t="shared" si="1"/>
        <v>109600</v>
      </c>
      <c r="J19" s="103">
        <f t="shared" si="1"/>
        <v>114236</v>
      </c>
      <c r="K19" s="103">
        <f t="shared" si="1"/>
        <v>120290.508</v>
      </c>
      <c r="Z19" s="164">
        <f t="shared" si="0"/>
        <v>1</v>
      </c>
    </row>
    <row r="20" spans="1:26" s="18" customFormat="1" hidden="1" x14ac:dyDescent="0.25">
      <c r="A20" s="185"/>
      <c r="Z20" s="164">
        <f t="shared" si="0"/>
        <v>0</v>
      </c>
    </row>
    <row r="21" spans="1:26" s="18" customFormat="1" x14ac:dyDescent="0.2">
      <c r="Z21" s="164"/>
    </row>
    <row r="22" spans="1:26" s="18" customFormat="1" x14ac:dyDescent="0.2">
      <c r="Z22" s="164"/>
    </row>
    <row r="23" spans="1:26" s="18" customFormat="1" x14ac:dyDescent="0.2">
      <c r="Z23" s="164"/>
    </row>
    <row r="24" spans="1:26" s="18" customFormat="1" x14ac:dyDescent="0.2">
      <c r="Z24" s="164"/>
    </row>
    <row r="25" spans="1:26" s="18" customFormat="1" x14ac:dyDescent="0.2">
      <c r="Z25" s="164"/>
    </row>
    <row r="26" spans="1:26" s="18" customFormat="1" x14ac:dyDescent="0.2">
      <c r="Z26" s="164"/>
    </row>
    <row r="27" spans="1:26" s="18" customFormat="1" x14ac:dyDescent="0.2">
      <c r="Z27" s="164"/>
    </row>
    <row r="28" spans="1:26" s="18" customFormat="1" x14ac:dyDescent="0.2">
      <c r="Z28" s="164"/>
    </row>
    <row r="29" spans="1:26" s="18" customFormat="1" x14ac:dyDescent="0.2">
      <c r="Z29" s="164"/>
    </row>
    <row r="30" spans="1:26" s="18" customFormat="1" x14ac:dyDescent="0.2">
      <c r="Z30" s="164"/>
    </row>
    <row r="31" spans="1:26" s="18" customFormat="1" x14ac:dyDescent="0.2">
      <c r="Z31" s="164"/>
    </row>
    <row r="32" spans="1:26" s="18" customFormat="1" x14ac:dyDescent="0.2">
      <c r="Z32" s="164"/>
    </row>
    <row r="33" spans="26:26" s="18" customFormat="1" x14ac:dyDescent="0.2">
      <c r="Z33" s="164"/>
    </row>
    <row r="34" spans="26:26" s="18" customFormat="1" x14ac:dyDescent="0.2">
      <c r="Z34" s="164"/>
    </row>
    <row r="35" spans="26:26" s="18" customFormat="1" x14ac:dyDescent="0.2">
      <c r="Z35" s="164"/>
    </row>
    <row r="36" spans="26:26" s="18" customFormat="1" x14ac:dyDescent="0.2">
      <c r="Z36" s="164"/>
    </row>
    <row r="37" spans="26:26" s="18" customFormat="1" x14ac:dyDescent="0.2">
      <c r="Z37" s="164"/>
    </row>
    <row r="38" spans="26:26" s="18" customFormat="1" x14ac:dyDescent="0.2">
      <c r="Z38" s="164"/>
    </row>
    <row r="39" spans="26:26" s="18" customFormat="1" x14ac:dyDescent="0.2">
      <c r="Z39" s="164"/>
    </row>
    <row r="40" spans="26:26" s="18" customFormat="1" x14ac:dyDescent="0.2">
      <c r="Z40" s="164"/>
    </row>
    <row r="41" spans="26:26" s="18" customFormat="1" x14ac:dyDescent="0.2">
      <c r="Z41" s="164"/>
    </row>
    <row r="42" spans="26:26" s="18" customFormat="1" x14ac:dyDescent="0.2">
      <c r="Z42" s="164"/>
    </row>
    <row r="43" spans="26:26" s="18" customFormat="1" x14ac:dyDescent="0.2">
      <c r="Z43" s="164"/>
    </row>
    <row r="44" spans="26:26" s="18" customFormat="1" x14ac:dyDescent="0.2">
      <c r="Z44" s="164"/>
    </row>
    <row r="45" spans="26:26" s="18" customFormat="1" x14ac:dyDescent="0.2">
      <c r="Z45" s="164"/>
    </row>
    <row r="46" spans="26:26" s="18" customFormat="1" x14ac:dyDescent="0.2">
      <c r="Z46" s="164"/>
    </row>
    <row r="47" spans="26:26" s="18" customFormat="1" x14ac:dyDescent="0.2">
      <c r="Z47" s="164"/>
    </row>
    <row r="48" spans="26:26" s="18" customFormat="1" x14ac:dyDescent="0.2">
      <c r="Z48" s="164"/>
    </row>
    <row r="49" spans="26:26" s="18" customFormat="1" x14ac:dyDescent="0.2">
      <c r="Z49" s="164"/>
    </row>
    <row r="50" spans="26:26" s="18" customFormat="1" x14ac:dyDescent="0.2">
      <c r="Z50" s="164"/>
    </row>
    <row r="51" spans="26:26" s="18" customFormat="1" x14ac:dyDescent="0.2">
      <c r="Z51" s="164"/>
    </row>
    <row r="52" spans="26:26" s="18" customFormat="1" x14ac:dyDescent="0.2">
      <c r="Z52" s="164"/>
    </row>
    <row r="53" spans="26:26" s="18" customFormat="1" x14ac:dyDescent="0.2">
      <c r="Z53" s="164"/>
    </row>
    <row r="54" spans="26:26" s="18" customFormat="1" x14ac:dyDescent="0.2">
      <c r="Z54" s="164"/>
    </row>
    <row r="55" spans="26:26" s="18" customFormat="1" x14ac:dyDescent="0.2">
      <c r="Z55" s="164"/>
    </row>
    <row r="56" spans="26:26" s="18" customFormat="1" x14ac:dyDescent="0.2">
      <c r="Z56" s="164"/>
    </row>
    <row r="57" spans="26:26" s="18" customFormat="1" x14ac:dyDescent="0.2">
      <c r="Z57" s="164"/>
    </row>
    <row r="58" spans="26:26" s="18" customFormat="1" x14ac:dyDescent="0.2">
      <c r="Z58" s="164"/>
    </row>
    <row r="59" spans="26:26" s="18" customFormat="1" x14ac:dyDescent="0.2">
      <c r="Z59" s="164"/>
    </row>
    <row r="60" spans="26:26" s="18" customFormat="1" x14ac:dyDescent="0.2">
      <c r="Z60" s="164"/>
    </row>
    <row r="61" spans="26:26" s="18" customFormat="1" x14ac:dyDescent="0.2">
      <c r="Z61" s="164"/>
    </row>
    <row r="62" spans="26:26" s="18" customFormat="1" x14ac:dyDescent="0.2">
      <c r="Z62" s="164"/>
    </row>
    <row r="63" spans="26:26" s="18" customFormat="1" x14ac:dyDescent="0.2">
      <c r="Z63" s="164"/>
    </row>
    <row r="64" spans="26:26" s="18" customFormat="1" x14ac:dyDescent="0.2">
      <c r="Z64" s="164"/>
    </row>
    <row r="65" spans="26:26" s="18" customFormat="1" x14ac:dyDescent="0.2">
      <c r="Z65" s="164"/>
    </row>
    <row r="66" spans="26:26" s="18" customFormat="1" x14ac:dyDescent="0.2">
      <c r="Z66" s="164"/>
    </row>
    <row r="67" spans="26:26" s="18" customFormat="1" x14ac:dyDescent="0.2">
      <c r="Z67" s="164"/>
    </row>
    <row r="68" spans="26:26" s="18" customFormat="1" x14ac:dyDescent="0.2">
      <c r="Z68" s="164"/>
    </row>
    <row r="69" spans="26:26" s="18" customFormat="1" x14ac:dyDescent="0.2">
      <c r="Z69" s="164"/>
    </row>
    <row r="70" spans="26:26" s="18" customFormat="1" x14ac:dyDescent="0.2">
      <c r="Z70" s="164"/>
    </row>
    <row r="71" spans="26:26" s="18" customFormat="1" x14ac:dyDescent="0.2">
      <c r="Z71" s="164"/>
    </row>
    <row r="72" spans="26:26" s="18" customFormat="1" x14ac:dyDescent="0.2">
      <c r="Z72" s="164"/>
    </row>
    <row r="73" spans="26:26" s="18" customFormat="1" x14ac:dyDescent="0.2">
      <c r="Z73" s="164"/>
    </row>
    <row r="74" spans="26:26" s="18" customFormat="1" x14ac:dyDescent="0.2">
      <c r="Z74" s="164"/>
    </row>
    <row r="75" spans="26:26" s="18" customFormat="1" x14ac:dyDescent="0.2">
      <c r="Z75" s="164"/>
    </row>
    <row r="76" spans="26:26" s="18" customFormat="1" x14ac:dyDescent="0.2">
      <c r="Z76" s="164"/>
    </row>
    <row r="77" spans="26:26" s="18" customFormat="1" x14ac:dyDescent="0.2">
      <c r="Z77" s="164"/>
    </row>
    <row r="78" spans="26:26" s="18" customFormat="1" x14ac:dyDescent="0.2">
      <c r="Z78" s="164"/>
    </row>
    <row r="79" spans="26:26" s="18" customFormat="1" x14ac:dyDescent="0.2">
      <c r="Z79" s="164"/>
    </row>
    <row r="80" spans="26:26" s="18" customFormat="1" x14ac:dyDescent="0.2">
      <c r="Z80" s="164"/>
    </row>
    <row r="81" spans="26:26" s="18" customFormat="1" x14ac:dyDescent="0.2">
      <c r="Z81" s="164"/>
    </row>
    <row r="82" spans="26:26" s="18" customFormat="1" x14ac:dyDescent="0.2">
      <c r="Z82" s="164"/>
    </row>
    <row r="83" spans="26:26" s="18" customFormat="1" x14ac:dyDescent="0.2">
      <c r="Z83" s="164"/>
    </row>
    <row r="84" spans="26:26" s="18" customFormat="1" x14ac:dyDescent="0.2">
      <c r="Z84" s="164"/>
    </row>
    <row r="85" spans="26:26" s="18" customFormat="1" x14ac:dyDescent="0.2">
      <c r="Z85" s="164"/>
    </row>
    <row r="86" spans="26:26" s="18" customFormat="1" x14ac:dyDescent="0.2">
      <c r="Z86" s="164"/>
    </row>
    <row r="87" spans="26:26" s="18" customFormat="1" x14ac:dyDescent="0.2">
      <c r="Z87" s="164"/>
    </row>
    <row r="88" spans="26:26" s="18" customFormat="1" x14ac:dyDescent="0.2">
      <c r="Z88" s="164"/>
    </row>
    <row r="89" spans="26:26" s="18" customFormat="1" x14ac:dyDescent="0.2">
      <c r="Z89" s="164"/>
    </row>
    <row r="90" spans="26:26" s="18" customFormat="1" x14ac:dyDescent="0.2">
      <c r="Z90" s="164"/>
    </row>
    <row r="91" spans="26:26" s="18" customFormat="1" x14ac:dyDescent="0.2">
      <c r="Z91" s="164"/>
    </row>
    <row r="92" spans="26:26" s="18" customFormat="1" x14ac:dyDescent="0.2">
      <c r="Z92" s="164"/>
    </row>
    <row r="93" spans="26:26" s="18" customFormat="1" x14ac:dyDescent="0.2">
      <c r="Z93" s="164"/>
    </row>
    <row r="94" spans="26:26" s="18" customFormat="1" x14ac:dyDescent="0.2">
      <c r="Z94" s="164"/>
    </row>
    <row r="95" spans="26:26" s="18" customFormat="1" x14ac:dyDescent="0.2">
      <c r="Z95" s="164"/>
    </row>
    <row r="96" spans="26:26" s="18" customFormat="1" x14ac:dyDescent="0.2">
      <c r="Z96" s="164"/>
    </row>
    <row r="97" spans="26:26" s="18" customFormat="1" x14ac:dyDescent="0.2">
      <c r="Z97" s="164"/>
    </row>
    <row r="98" spans="26:26" s="18" customFormat="1" x14ac:dyDescent="0.2">
      <c r="Z98" s="164"/>
    </row>
    <row r="99" spans="26:26" s="18" customFormat="1" x14ac:dyDescent="0.2">
      <c r="Z99" s="164"/>
    </row>
    <row r="100" spans="26:26" s="18" customFormat="1" x14ac:dyDescent="0.2">
      <c r="Z100" s="164"/>
    </row>
    <row r="101" spans="26:26" s="18" customFormat="1" x14ac:dyDescent="0.2">
      <c r="Z101" s="164"/>
    </row>
    <row r="102" spans="26:26" s="18" customFormat="1" x14ac:dyDescent="0.2">
      <c r="Z102" s="164"/>
    </row>
    <row r="103" spans="26:26" s="18" customFormat="1" x14ac:dyDescent="0.2">
      <c r="Z103" s="164"/>
    </row>
    <row r="104" spans="26:26" s="18" customFormat="1" x14ac:dyDescent="0.2">
      <c r="Z104" s="164"/>
    </row>
    <row r="105" spans="26:26" s="18" customFormat="1" x14ac:dyDescent="0.2">
      <c r="Z105" s="164"/>
    </row>
    <row r="106" spans="26:26" s="18" customFormat="1" x14ac:dyDescent="0.2">
      <c r="Z106" s="164"/>
    </row>
    <row r="107" spans="26:26" s="18" customFormat="1" x14ac:dyDescent="0.2">
      <c r="Z107" s="164"/>
    </row>
    <row r="108" spans="26:26" s="18" customFormat="1" x14ac:dyDescent="0.2">
      <c r="Z108" s="164"/>
    </row>
    <row r="109" spans="26:26" s="18" customFormat="1" x14ac:dyDescent="0.2">
      <c r="Z109" s="164"/>
    </row>
    <row r="110" spans="26:26" s="18" customFormat="1" x14ac:dyDescent="0.2">
      <c r="Z110" s="164"/>
    </row>
    <row r="111" spans="26:26" s="18" customFormat="1" x14ac:dyDescent="0.2">
      <c r="Z111" s="164"/>
    </row>
    <row r="112" spans="26:26" s="18" customFormat="1" x14ac:dyDescent="0.2">
      <c r="Z112" s="164"/>
    </row>
    <row r="113" spans="26:26" s="18" customFormat="1" x14ac:dyDescent="0.2">
      <c r="Z113" s="164"/>
    </row>
    <row r="114" spans="26:26" s="18" customFormat="1" x14ac:dyDescent="0.2">
      <c r="Z114" s="164"/>
    </row>
    <row r="115" spans="26:26" s="18" customFormat="1" x14ac:dyDescent="0.2">
      <c r="Z115" s="164"/>
    </row>
    <row r="116" spans="26:26" s="18" customFormat="1" x14ac:dyDescent="0.2">
      <c r="Z116" s="164"/>
    </row>
    <row r="117" spans="26:26" s="18" customFormat="1" x14ac:dyDescent="0.2">
      <c r="Z117" s="164"/>
    </row>
    <row r="118" spans="26:26" s="18" customFormat="1" x14ac:dyDescent="0.2">
      <c r="Z118" s="164"/>
    </row>
    <row r="119" spans="26:26" s="18" customFormat="1" x14ac:dyDescent="0.2">
      <c r="Z119" s="164"/>
    </row>
    <row r="120" spans="26:26" s="18" customFormat="1" x14ac:dyDescent="0.2">
      <c r="Z120" s="164"/>
    </row>
    <row r="121" spans="26:26" s="18" customFormat="1" x14ac:dyDescent="0.2">
      <c r="Z121" s="164"/>
    </row>
    <row r="122" spans="26:26" s="18" customFormat="1" x14ac:dyDescent="0.2">
      <c r="Z122" s="164"/>
    </row>
    <row r="123" spans="26:26" s="18" customFormat="1" x14ac:dyDescent="0.2">
      <c r="Z123" s="164"/>
    </row>
    <row r="124" spans="26:26" s="18" customFormat="1" x14ac:dyDescent="0.2">
      <c r="Z124" s="164"/>
    </row>
    <row r="125" spans="26:26" s="18" customFormat="1" x14ac:dyDescent="0.2">
      <c r="Z125" s="164"/>
    </row>
    <row r="126" spans="26:26" s="18" customFormat="1" x14ac:dyDescent="0.2">
      <c r="Z126" s="164"/>
    </row>
    <row r="127" spans="26:26" s="18" customFormat="1" x14ac:dyDescent="0.2">
      <c r="Z127" s="164"/>
    </row>
    <row r="128" spans="26:26" s="18" customFormat="1" x14ac:dyDescent="0.2">
      <c r="Z128" s="164"/>
    </row>
    <row r="129" spans="26:26" s="18" customFormat="1" x14ac:dyDescent="0.2">
      <c r="Z129" s="164"/>
    </row>
    <row r="130" spans="26:26" s="18" customFormat="1" x14ac:dyDescent="0.2">
      <c r="Z130" s="164"/>
    </row>
    <row r="131" spans="26:26" s="18" customFormat="1" x14ac:dyDescent="0.2">
      <c r="Z131" s="164"/>
    </row>
    <row r="132" spans="26:26" s="18" customFormat="1" x14ac:dyDescent="0.2">
      <c r="Z132" s="164"/>
    </row>
    <row r="133" spans="26:26" s="18" customFormat="1" x14ac:dyDescent="0.2">
      <c r="Z133" s="164"/>
    </row>
    <row r="134" spans="26:26" s="18" customFormat="1" x14ac:dyDescent="0.2">
      <c r="Z134" s="164"/>
    </row>
    <row r="135" spans="26:26" s="18" customFormat="1" x14ac:dyDescent="0.2">
      <c r="Z135" s="164"/>
    </row>
    <row r="136" spans="26:26" s="18" customFormat="1" x14ac:dyDescent="0.2">
      <c r="Z136" s="164"/>
    </row>
    <row r="137" spans="26:26" s="18" customFormat="1" x14ac:dyDescent="0.2">
      <c r="Z137" s="164"/>
    </row>
    <row r="138" spans="26:26" s="18" customFormat="1" x14ac:dyDescent="0.2">
      <c r="Z138" s="164"/>
    </row>
    <row r="139" spans="26:26" s="18" customFormat="1" x14ac:dyDescent="0.2">
      <c r="Z139" s="164"/>
    </row>
    <row r="140" spans="26:26" s="18" customFormat="1" x14ac:dyDescent="0.2">
      <c r="Z140" s="164"/>
    </row>
    <row r="141" spans="26:26" s="18" customFormat="1" x14ac:dyDescent="0.2">
      <c r="Z141" s="164"/>
    </row>
    <row r="142" spans="26:26" s="18" customFormat="1" x14ac:dyDescent="0.2">
      <c r="Z142" s="164"/>
    </row>
    <row r="143" spans="26:26" s="18" customFormat="1" x14ac:dyDescent="0.2">
      <c r="Z143" s="164"/>
    </row>
    <row r="144" spans="26:26" s="18" customFormat="1" x14ac:dyDescent="0.2">
      <c r="Z144" s="164"/>
    </row>
    <row r="145" spans="26:26" s="18" customFormat="1" x14ac:dyDescent="0.2">
      <c r="Z145" s="164"/>
    </row>
    <row r="146" spans="26:26" s="18" customFormat="1" x14ac:dyDescent="0.2">
      <c r="Z146" s="164"/>
    </row>
    <row r="147" spans="26:26" s="18" customFormat="1" x14ac:dyDescent="0.2">
      <c r="Z147" s="164"/>
    </row>
    <row r="148" spans="26:26" s="18" customFormat="1" x14ac:dyDescent="0.2">
      <c r="Z148" s="164"/>
    </row>
    <row r="149" spans="26:26" s="18" customFormat="1" x14ac:dyDescent="0.2">
      <c r="Z149" s="164"/>
    </row>
    <row r="150" spans="26:26" s="18" customFormat="1" x14ac:dyDescent="0.2">
      <c r="Z150" s="164"/>
    </row>
    <row r="151" spans="26:26" s="18" customFormat="1" x14ac:dyDescent="0.2">
      <c r="Z151" s="164"/>
    </row>
    <row r="152" spans="26:26" s="18" customFormat="1" x14ac:dyDescent="0.2">
      <c r="Z152" s="164"/>
    </row>
    <row r="153" spans="26:26" s="18" customFormat="1" x14ac:dyDescent="0.2">
      <c r="Z153" s="164"/>
    </row>
    <row r="154" spans="26:26" s="18" customFormat="1" x14ac:dyDescent="0.2">
      <c r="Z154" s="164"/>
    </row>
    <row r="155" spans="26:26" s="18" customFormat="1" x14ac:dyDescent="0.2">
      <c r="Z155" s="164"/>
    </row>
    <row r="156" spans="26:26" s="18" customFormat="1" x14ac:dyDescent="0.2">
      <c r="Z156" s="164"/>
    </row>
    <row r="157" spans="26:26" s="18" customFormat="1" x14ac:dyDescent="0.2">
      <c r="Z157" s="164"/>
    </row>
    <row r="158" spans="26:26" s="18" customFormat="1" x14ac:dyDescent="0.2">
      <c r="Z158" s="164"/>
    </row>
    <row r="159" spans="26:26" s="18" customFormat="1" x14ac:dyDescent="0.2">
      <c r="Z159" s="164"/>
    </row>
    <row r="160" spans="26:26" s="18" customFormat="1" x14ac:dyDescent="0.2">
      <c r="Z160" s="164"/>
    </row>
    <row r="161" spans="26:26" s="18" customFormat="1" x14ac:dyDescent="0.2">
      <c r="Z161" s="164"/>
    </row>
    <row r="162" spans="26:26" s="18" customFormat="1" x14ac:dyDescent="0.2">
      <c r="Z162" s="164"/>
    </row>
    <row r="163" spans="26:26" s="18" customFormat="1" x14ac:dyDescent="0.2">
      <c r="Z163" s="164"/>
    </row>
    <row r="164" spans="26:26" s="18" customFormat="1" x14ac:dyDescent="0.2">
      <c r="Z164" s="164"/>
    </row>
    <row r="165" spans="26:26" s="18" customFormat="1" x14ac:dyDescent="0.2">
      <c r="Z165" s="164"/>
    </row>
    <row r="166" spans="26:26" s="18" customFormat="1" x14ac:dyDescent="0.2">
      <c r="Z166" s="164"/>
    </row>
    <row r="167" spans="26:26" s="18" customFormat="1" x14ac:dyDescent="0.2">
      <c r="Z167" s="164"/>
    </row>
    <row r="168" spans="26:26" s="18" customFormat="1" x14ac:dyDescent="0.2">
      <c r="Z168" s="164"/>
    </row>
    <row r="169" spans="26:26" s="18" customFormat="1" x14ac:dyDescent="0.2">
      <c r="Z169" s="164"/>
    </row>
    <row r="170" spans="26:26" s="18" customFormat="1" x14ac:dyDescent="0.2">
      <c r="Z170" s="164"/>
    </row>
    <row r="171" spans="26:26" s="18" customFormat="1" x14ac:dyDescent="0.2">
      <c r="Z171" s="164"/>
    </row>
    <row r="172" spans="26:26" s="18" customFormat="1" x14ac:dyDescent="0.2">
      <c r="Z172" s="164"/>
    </row>
    <row r="173" spans="26:26" s="18" customFormat="1" x14ac:dyDescent="0.2">
      <c r="Z173" s="164"/>
    </row>
    <row r="174" spans="26:26" s="18" customFormat="1" x14ac:dyDescent="0.2">
      <c r="Z174" s="164"/>
    </row>
    <row r="175" spans="26:26" s="18" customFormat="1" x14ac:dyDescent="0.2">
      <c r="Z175" s="164"/>
    </row>
    <row r="176" spans="26:26" s="18" customFormat="1" x14ac:dyDescent="0.2">
      <c r="Z176" s="164"/>
    </row>
    <row r="177" spans="26:26" s="18" customFormat="1" x14ac:dyDescent="0.2">
      <c r="Z177" s="164"/>
    </row>
    <row r="178" spans="26:26" s="18" customFormat="1" x14ac:dyDescent="0.2">
      <c r="Z178" s="164"/>
    </row>
    <row r="179" spans="26:26" s="18" customFormat="1" x14ac:dyDescent="0.2">
      <c r="Z179" s="164"/>
    </row>
    <row r="180" spans="26:26" s="18" customFormat="1" x14ac:dyDescent="0.2">
      <c r="Z180" s="164"/>
    </row>
    <row r="181" spans="26:26" s="18" customFormat="1" x14ac:dyDescent="0.2">
      <c r="Z181" s="164"/>
    </row>
    <row r="182" spans="26:26" s="18" customFormat="1" x14ac:dyDescent="0.2">
      <c r="Z182" s="164"/>
    </row>
    <row r="183" spans="26:26" s="18" customFormat="1" x14ac:dyDescent="0.2">
      <c r="Z183" s="164"/>
    </row>
    <row r="184" spans="26:26" s="18" customFormat="1" x14ac:dyDescent="0.2">
      <c r="Z184" s="164"/>
    </row>
    <row r="185" spans="26:26" s="18" customFormat="1" x14ac:dyDescent="0.2">
      <c r="Z185" s="164"/>
    </row>
    <row r="186" spans="26:26" s="18" customFormat="1" x14ac:dyDescent="0.2">
      <c r="Z186" s="164"/>
    </row>
    <row r="187" spans="26:26" s="18" customFormat="1" x14ac:dyDescent="0.2">
      <c r="Z187" s="164"/>
    </row>
    <row r="188" spans="26:26" s="18" customFormat="1" x14ac:dyDescent="0.2">
      <c r="Z188" s="164"/>
    </row>
    <row r="189" spans="26:26" s="18" customFormat="1" x14ac:dyDescent="0.2">
      <c r="Z189" s="164"/>
    </row>
    <row r="190" spans="26:26" s="18" customFormat="1" x14ac:dyDescent="0.2">
      <c r="Z190" s="164"/>
    </row>
    <row r="191" spans="26:26" s="18" customFormat="1" x14ac:dyDescent="0.2">
      <c r="Z191" s="164"/>
    </row>
    <row r="192" spans="26:26" s="18" customFormat="1" x14ac:dyDescent="0.2">
      <c r="Z192" s="164"/>
    </row>
    <row r="193" spans="26:26" s="18" customFormat="1" x14ac:dyDescent="0.2">
      <c r="Z193" s="164"/>
    </row>
    <row r="194" spans="26:26" s="18" customFormat="1" x14ac:dyDescent="0.2">
      <c r="Z194" s="164"/>
    </row>
    <row r="195" spans="26:26" s="18" customFormat="1" x14ac:dyDescent="0.2">
      <c r="Z195" s="164"/>
    </row>
    <row r="196" spans="26:26" s="18" customFormat="1" x14ac:dyDescent="0.2">
      <c r="Z196" s="164"/>
    </row>
    <row r="197" spans="26:26" s="18" customFormat="1" x14ac:dyDescent="0.2">
      <c r="Z197" s="164"/>
    </row>
    <row r="198" spans="26:26" s="18" customFormat="1" x14ac:dyDescent="0.2">
      <c r="Z198" s="164"/>
    </row>
    <row r="199" spans="26:26" s="18" customFormat="1" x14ac:dyDescent="0.2">
      <c r="Z199" s="164"/>
    </row>
    <row r="200" spans="26:26" s="18" customFormat="1" x14ac:dyDescent="0.2">
      <c r="Z200" s="164"/>
    </row>
    <row r="201" spans="26:26" s="18" customFormat="1" x14ac:dyDescent="0.2">
      <c r="Z201" s="164"/>
    </row>
    <row r="202" spans="26:26" s="18" customFormat="1" x14ac:dyDescent="0.2">
      <c r="Z202" s="164"/>
    </row>
    <row r="203" spans="26:26" s="18" customFormat="1" x14ac:dyDescent="0.2">
      <c r="Z203" s="164"/>
    </row>
    <row r="204" spans="26:26" s="18" customFormat="1" x14ac:dyDescent="0.2">
      <c r="Z204" s="164"/>
    </row>
    <row r="205" spans="26:26" s="18" customFormat="1" x14ac:dyDescent="0.2">
      <c r="Z205" s="164"/>
    </row>
    <row r="206" spans="26:26" s="18" customFormat="1" x14ac:dyDescent="0.2">
      <c r="Z206" s="164"/>
    </row>
    <row r="207" spans="26:26" s="18" customFormat="1" x14ac:dyDescent="0.2">
      <c r="Z207" s="164"/>
    </row>
    <row r="208" spans="26:26" s="18" customFormat="1" x14ac:dyDescent="0.2">
      <c r="Z208" s="164"/>
    </row>
    <row r="209" spans="26:26" s="18" customFormat="1" x14ac:dyDescent="0.2">
      <c r="Z209" s="164"/>
    </row>
    <row r="210" spans="26:26" s="18" customFormat="1" x14ac:dyDescent="0.2">
      <c r="Z210" s="164"/>
    </row>
    <row r="211" spans="26:26" s="18" customFormat="1" x14ac:dyDescent="0.2">
      <c r="Z211" s="164"/>
    </row>
    <row r="212" spans="26:26" s="18" customFormat="1" x14ac:dyDescent="0.2">
      <c r="Z212" s="164"/>
    </row>
    <row r="213" spans="26:26" s="18" customFormat="1" x14ac:dyDescent="0.2">
      <c r="Z213" s="164"/>
    </row>
    <row r="214" spans="26:26" s="18" customFormat="1" x14ac:dyDescent="0.2">
      <c r="Z214" s="164"/>
    </row>
    <row r="215" spans="26:26" s="18" customFormat="1" x14ac:dyDescent="0.2">
      <c r="Z215" s="164"/>
    </row>
    <row r="216" spans="26:26" s="18" customFormat="1" x14ac:dyDescent="0.2">
      <c r="Z216" s="164"/>
    </row>
    <row r="217" spans="26:26" s="18" customFormat="1" x14ac:dyDescent="0.2">
      <c r="Z217" s="164"/>
    </row>
    <row r="218" spans="26:26" s="18" customFormat="1" x14ac:dyDescent="0.2">
      <c r="Z218" s="164"/>
    </row>
    <row r="219" spans="26:26" s="18" customFormat="1" x14ac:dyDescent="0.2">
      <c r="Z219" s="164"/>
    </row>
    <row r="220" spans="26:26" s="18" customFormat="1" x14ac:dyDescent="0.2">
      <c r="Z220" s="164"/>
    </row>
    <row r="221" spans="26:26" s="18" customFormat="1" x14ac:dyDescent="0.2">
      <c r="Z221" s="164"/>
    </row>
    <row r="222" spans="26:26" s="18" customFormat="1" x14ac:dyDescent="0.2">
      <c r="Z222" s="164"/>
    </row>
    <row r="223" spans="26:26" s="18" customFormat="1" x14ac:dyDescent="0.2">
      <c r="Z223" s="164"/>
    </row>
    <row r="224" spans="26:26" s="18" customFormat="1" x14ac:dyDescent="0.2">
      <c r="Z224" s="164"/>
    </row>
    <row r="225" spans="26:26" s="18" customFormat="1" x14ac:dyDescent="0.2">
      <c r="Z225" s="164"/>
    </row>
    <row r="226" spans="26:26" s="18" customFormat="1" x14ac:dyDescent="0.2">
      <c r="Z226" s="164"/>
    </row>
    <row r="227" spans="26:26" s="18" customFormat="1" x14ac:dyDescent="0.2">
      <c r="Z227" s="164"/>
    </row>
    <row r="228" spans="26:26" s="18" customFormat="1" x14ac:dyDescent="0.2">
      <c r="Z228" s="164"/>
    </row>
    <row r="229" spans="26:26" s="18" customFormat="1" x14ac:dyDescent="0.2">
      <c r="Z229" s="164"/>
    </row>
    <row r="230" spans="26:26" s="18" customFormat="1" x14ac:dyDescent="0.2">
      <c r="Z230" s="164"/>
    </row>
    <row r="231" spans="26:26" s="18" customFormat="1" x14ac:dyDescent="0.2">
      <c r="Z231" s="163"/>
    </row>
    <row r="232" spans="26:26" s="18" customFormat="1" x14ac:dyDescent="0.2">
      <c r="Z232" s="163"/>
    </row>
    <row r="233" spans="26:26" s="18" customFormat="1" x14ac:dyDescent="0.2">
      <c r="Z233" s="163"/>
    </row>
    <row r="234" spans="26:26" s="18" customFormat="1" x14ac:dyDescent="0.2">
      <c r="Z234" s="163"/>
    </row>
    <row r="235" spans="26:26" s="18" customFormat="1" x14ac:dyDescent="0.2">
      <c r="Z235" s="163"/>
    </row>
    <row r="236" spans="26:26" s="18" customFormat="1" x14ac:dyDescent="0.2">
      <c r="Z236" s="163"/>
    </row>
    <row r="237" spans="26:26" s="18" customFormat="1" x14ac:dyDescent="0.2">
      <c r="Z237" s="163"/>
    </row>
    <row r="238" spans="26:26" s="18" customFormat="1" x14ac:dyDescent="0.2">
      <c r="Z238" s="163"/>
    </row>
    <row r="239" spans="26:26" s="18" customFormat="1" x14ac:dyDescent="0.2">
      <c r="Z239" s="163"/>
    </row>
    <row r="240" spans="26:26" s="18" customFormat="1" x14ac:dyDescent="0.2">
      <c r="Z240" s="163"/>
    </row>
    <row r="241" spans="26:26" s="18" customFormat="1" x14ac:dyDescent="0.2">
      <c r="Z241" s="163"/>
    </row>
    <row r="242" spans="26:26" s="18" customFormat="1" x14ac:dyDescent="0.2">
      <c r="Z242" s="163"/>
    </row>
    <row r="243" spans="26:26" s="18" customFormat="1" x14ac:dyDescent="0.2">
      <c r="Z243" s="163"/>
    </row>
    <row r="244" spans="26:26" s="18" customFormat="1" x14ac:dyDescent="0.2">
      <c r="Z244" s="163"/>
    </row>
    <row r="245" spans="26:26" s="18" customFormat="1" x14ac:dyDescent="0.2">
      <c r="Z245" s="163"/>
    </row>
    <row r="246" spans="26:26" s="18" customFormat="1" x14ac:dyDescent="0.2">
      <c r="Z246" s="163"/>
    </row>
    <row r="247" spans="26:26" s="18" customFormat="1" x14ac:dyDescent="0.2">
      <c r="Z247" s="163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177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120</v>
      </c>
      <c r="D3" s="22" t="s">
        <v>121</v>
      </c>
      <c r="E3" s="22" t="s">
        <v>122</v>
      </c>
      <c r="F3" s="190" t="s">
        <v>123</v>
      </c>
      <c r="G3" s="191"/>
      <c r="H3" s="192"/>
      <c r="I3" s="22" t="s">
        <v>124</v>
      </c>
      <c r="J3" s="22" t="s">
        <v>125</v>
      </c>
      <c r="K3" s="22" t="s">
        <v>126</v>
      </c>
    </row>
    <row r="4" spans="1:27" s="31" customFormat="1" ht="12.75" customHeight="1" x14ac:dyDescent="0.2">
      <c r="A4" s="56"/>
      <c r="B4" s="111" t="s">
        <v>41</v>
      </c>
      <c r="C4" s="149">
        <f>SUM(C5:C7)</f>
        <v>21571</v>
      </c>
      <c r="D4" s="149">
        <f t="shared" ref="D4:K4" si="0">SUM(D5:D7)</f>
        <v>25307</v>
      </c>
      <c r="E4" s="149">
        <f t="shared" si="0"/>
        <v>26482</v>
      </c>
      <c r="F4" s="150">
        <f t="shared" si="0"/>
        <v>26214</v>
      </c>
      <c r="G4" s="149">
        <f t="shared" si="0"/>
        <v>28604</v>
      </c>
      <c r="H4" s="151">
        <f t="shared" si="0"/>
        <v>32450</v>
      </c>
      <c r="I4" s="149">
        <f t="shared" si="0"/>
        <v>30255</v>
      </c>
      <c r="J4" s="149">
        <f t="shared" si="0"/>
        <v>27423</v>
      </c>
      <c r="K4" s="149">
        <f t="shared" si="0"/>
        <v>28876.418999999998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3">
        <v>16688</v>
      </c>
      <c r="D5" s="154">
        <v>19529</v>
      </c>
      <c r="E5" s="154">
        <v>20621</v>
      </c>
      <c r="F5" s="153">
        <v>20909</v>
      </c>
      <c r="G5" s="154">
        <v>23099</v>
      </c>
      <c r="H5" s="155">
        <v>25897</v>
      </c>
      <c r="I5" s="154">
        <v>25640</v>
      </c>
      <c r="J5" s="154">
        <v>26871</v>
      </c>
      <c r="K5" s="155">
        <v>28295.162999999997</v>
      </c>
      <c r="AA5" s="41">
        <v>4</v>
      </c>
    </row>
    <row r="6" spans="1:27" s="18" customFormat="1" ht="12.75" customHeight="1" x14ac:dyDescent="0.25">
      <c r="A6" s="64"/>
      <c r="B6" s="114" t="s">
        <v>45</v>
      </c>
      <c r="C6" s="157">
        <v>4883</v>
      </c>
      <c r="D6" s="158">
        <v>5778</v>
      </c>
      <c r="E6" s="158">
        <v>5861</v>
      </c>
      <c r="F6" s="157">
        <v>5305</v>
      </c>
      <c r="G6" s="158">
        <v>5505</v>
      </c>
      <c r="H6" s="159">
        <v>6553</v>
      </c>
      <c r="I6" s="158">
        <v>4615</v>
      </c>
      <c r="J6" s="158">
        <v>552</v>
      </c>
      <c r="K6" s="159">
        <v>581.25599999999997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60">
        <v>0</v>
      </c>
      <c r="D7" s="161">
        <v>0</v>
      </c>
      <c r="E7" s="161">
        <v>0</v>
      </c>
      <c r="F7" s="160">
        <v>0</v>
      </c>
      <c r="G7" s="161">
        <v>0</v>
      </c>
      <c r="H7" s="162">
        <v>0</v>
      </c>
      <c r="I7" s="161">
        <v>0</v>
      </c>
      <c r="J7" s="161">
        <v>0</v>
      </c>
      <c r="K7" s="162">
        <v>0</v>
      </c>
      <c r="AA7" s="41">
        <v>2</v>
      </c>
    </row>
    <row r="8" spans="1:27" s="31" customFormat="1" ht="12.75" customHeight="1" x14ac:dyDescent="0.25">
      <c r="A8" s="24"/>
      <c r="B8" s="130" t="s">
        <v>136</v>
      </c>
      <c r="C8" s="149">
        <f>SUM(C9:C15)</f>
        <v>63219</v>
      </c>
      <c r="D8" s="149">
        <f t="shared" ref="D8:K8" si="1">SUM(D9:D15)</f>
        <v>98117</v>
      </c>
      <c r="E8" s="149">
        <f t="shared" si="1"/>
        <v>90209</v>
      </c>
      <c r="F8" s="150">
        <f t="shared" si="1"/>
        <v>79345</v>
      </c>
      <c r="G8" s="149">
        <f t="shared" si="1"/>
        <v>104345</v>
      </c>
      <c r="H8" s="151">
        <f t="shared" si="1"/>
        <v>104345</v>
      </c>
      <c r="I8" s="149">
        <f t="shared" si="1"/>
        <v>79345</v>
      </c>
      <c r="J8" s="149">
        <f t="shared" si="1"/>
        <v>86813</v>
      </c>
      <c r="K8" s="149">
        <f t="shared" si="1"/>
        <v>91414.088999999993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3">
        <v>0</v>
      </c>
      <c r="D9" s="154">
        <v>0</v>
      </c>
      <c r="E9" s="154">
        <v>0</v>
      </c>
      <c r="F9" s="153">
        <v>0</v>
      </c>
      <c r="G9" s="154">
        <v>0</v>
      </c>
      <c r="H9" s="155">
        <v>0</v>
      </c>
      <c r="I9" s="154">
        <v>0</v>
      </c>
      <c r="J9" s="154">
        <v>0</v>
      </c>
      <c r="K9" s="155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7">
        <v>0</v>
      </c>
      <c r="D10" s="158">
        <v>0</v>
      </c>
      <c r="E10" s="158">
        <v>0</v>
      </c>
      <c r="F10" s="157">
        <v>0</v>
      </c>
      <c r="G10" s="158">
        <v>0</v>
      </c>
      <c r="H10" s="159">
        <v>0</v>
      </c>
      <c r="I10" s="158">
        <v>0</v>
      </c>
      <c r="J10" s="158">
        <v>0</v>
      </c>
      <c r="K10" s="159">
        <v>0</v>
      </c>
    </row>
    <row r="11" spans="1:27" s="18" customFormat="1" ht="12.75" customHeight="1" x14ac:dyDescent="0.2">
      <c r="A11" s="70"/>
      <c r="B11" s="114" t="s">
        <v>26</v>
      </c>
      <c r="C11" s="157">
        <v>0</v>
      </c>
      <c r="D11" s="158">
        <v>0</v>
      </c>
      <c r="E11" s="158">
        <v>0</v>
      </c>
      <c r="F11" s="157">
        <v>0</v>
      </c>
      <c r="G11" s="158">
        <v>0</v>
      </c>
      <c r="H11" s="159">
        <v>0</v>
      </c>
      <c r="I11" s="158">
        <v>0</v>
      </c>
      <c r="J11" s="158">
        <v>0</v>
      </c>
      <c r="K11" s="159">
        <v>0</v>
      </c>
    </row>
    <row r="12" spans="1:27" s="18" customFormat="1" ht="12.75" customHeight="1" x14ac:dyDescent="0.25">
      <c r="A12" s="64"/>
      <c r="B12" s="114" t="s">
        <v>95</v>
      </c>
      <c r="C12" s="157">
        <v>0</v>
      </c>
      <c r="D12" s="158">
        <v>0</v>
      </c>
      <c r="E12" s="158">
        <v>0</v>
      </c>
      <c r="F12" s="157">
        <v>0</v>
      </c>
      <c r="G12" s="158">
        <v>0</v>
      </c>
      <c r="H12" s="159">
        <v>0</v>
      </c>
      <c r="I12" s="158">
        <v>0</v>
      </c>
      <c r="J12" s="158">
        <v>0</v>
      </c>
      <c r="K12" s="159">
        <v>0</v>
      </c>
    </row>
    <row r="13" spans="1:27" s="18" customFormat="1" ht="12.75" customHeight="1" x14ac:dyDescent="0.2">
      <c r="A13" s="70"/>
      <c r="B13" s="114" t="s">
        <v>29</v>
      </c>
      <c r="C13" s="157">
        <v>0</v>
      </c>
      <c r="D13" s="158">
        <v>0</v>
      </c>
      <c r="E13" s="158">
        <v>0</v>
      </c>
      <c r="F13" s="157">
        <v>0</v>
      </c>
      <c r="G13" s="158">
        <v>0</v>
      </c>
      <c r="H13" s="159">
        <v>0</v>
      </c>
      <c r="I13" s="158">
        <v>0</v>
      </c>
      <c r="J13" s="158">
        <v>0</v>
      </c>
      <c r="K13" s="159">
        <v>0</v>
      </c>
    </row>
    <row r="14" spans="1:27" s="18" customFormat="1" ht="12.75" customHeight="1" x14ac:dyDescent="0.2">
      <c r="A14" s="70"/>
      <c r="B14" s="114" t="s">
        <v>100</v>
      </c>
      <c r="C14" s="157">
        <v>63209</v>
      </c>
      <c r="D14" s="158">
        <v>98117</v>
      </c>
      <c r="E14" s="158">
        <v>90209</v>
      </c>
      <c r="F14" s="157">
        <v>79345</v>
      </c>
      <c r="G14" s="158">
        <v>104345</v>
      </c>
      <c r="H14" s="159">
        <v>104345</v>
      </c>
      <c r="I14" s="158">
        <v>79345</v>
      </c>
      <c r="J14" s="158">
        <v>86813</v>
      </c>
      <c r="K14" s="159">
        <v>91414.088999999993</v>
      </c>
    </row>
    <row r="15" spans="1:27" s="18" customFormat="1" ht="12.75" customHeight="1" x14ac:dyDescent="0.2">
      <c r="A15" s="70"/>
      <c r="B15" s="114" t="s">
        <v>101</v>
      </c>
      <c r="C15" s="160">
        <v>10</v>
      </c>
      <c r="D15" s="161">
        <v>0</v>
      </c>
      <c r="E15" s="161">
        <v>0</v>
      </c>
      <c r="F15" s="160">
        <v>0</v>
      </c>
      <c r="G15" s="161">
        <v>0</v>
      </c>
      <c r="H15" s="162">
        <v>0</v>
      </c>
      <c r="I15" s="161">
        <v>0</v>
      </c>
      <c r="J15" s="161">
        <v>0</v>
      </c>
      <c r="K15" s="162">
        <v>0</v>
      </c>
    </row>
    <row r="16" spans="1:27" s="31" customFormat="1" ht="12.75" customHeight="1" x14ac:dyDescent="0.25">
      <c r="A16" s="24"/>
      <c r="B16" s="130" t="s">
        <v>104</v>
      </c>
      <c r="C16" s="149">
        <f>SUM(C17:C23)</f>
        <v>0</v>
      </c>
      <c r="D16" s="149">
        <f t="shared" ref="D16:K16" si="2">SUM(D17:D23)</f>
        <v>0</v>
      </c>
      <c r="E16" s="149">
        <f t="shared" si="2"/>
        <v>0</v>
      </c>
      <c r="F16" s="150">
        <f t="shared" si="2"/>
        <v>0</v>
      </c>
      <c r="G16" s="149">
        <f t="shared" si="2"/>
        <v>0</v>
      </c>
      <c r="H16" s="151">
        <f t="shared" si="2"/>
        <v>0</v>
      </c>
      <c r="I16" s="149">
        <f t="shared" si="2"/>
        <v>0</v>
      </c>
      <c r="J16" s="149">
        <f t="shared" si="2"/>
        <v>0</v>
      </c>
      <c r="K16" s="149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3">
        <v>0</v>
      </c>
      <c r="D17" s="154">
        <v>0</v>
      </c>
      <c r="E17" s="154">
        <v>0</v>
      </c>
      <c r="F17" s="153">
        <v>0</v>
      </c>
      <c r="G17" s="154">
        <v>0</v>
      </c>
      <c r="H17" s="155">
        <v>0</v>
      </c>
      <c r="I17" s="154">
        <v>0</v>
      </c>
      <c r="J17" s="154">
        <v>0</v>
      </c>
      <c r="K17" s="155">
        <v>0</v>
      </c>
    </row>
    <row r="18" spans="1:11" s="18" customFormat="1" ht="12.75" customHeight="1" x14ac:dyDescent="0.2">
      <c r="A18" s="70"/>
      <c r="B18" s="114" t="s">
        <v>108</v>
      </c>
      <c r="C18" s="157">
        <v>0</v>
      </c>
      <c r="D18" s="158">
        <v>0</v>
      </c>
      <c r="E18" s="158">
        <v>0</v>
      </c>
      <c r="F18" s="157">
        <v>0</v>
      </c>
      <c r="G18" s="158">
        <v>0</v>
      </c>
      <c r="H18" s="159">
        <v>0</v>
      </c>
      <c r="I18" s="158">
        <v>0</v>
      </c>
      <c r="J18" s="158">
        <v>0</v>
      </c>
      <c r="K18" s="159">
        <v>0</v>
      </c>
    </row>
    <row r="19" spans="1:11" s="18" customFormat="1" ht="12.75" customHeight="1" x14ac:dyDescent="0.2">
      <c r="A19" s="70"/>
      <c r="B19" s="114" t="s">
        <v>111</v>
      </c>
      <c r="C19" s="157">
        <v>0</v>
      </c>
      <c r="D19" s="158">
        <v>0</v>
      </c>
      <c r="E19" s="158">
        <v>0</v>
      </c>
      <c r="F19" s="157">
        <v>0</v>
      </c>
      <c r="G19" s="158">
        <v>0</v>
      </c>
      <c r="H19" s="159">
        <v>0</v>
      </c>
      <c r="I19" s="158">
        <v>0</v>
      </c>
      <c r="J19" s="158">
        <v>0</v>
      </c>
      <c r="K19" s="159">
        <v>0</v>
      </c>
    </row>
    <row r="20" spans="1:11" s="18" customFormat="1" ht="12.75" customHeight="1" x14ac:dyDescent="0.2">
      <c r="A20" s="70"/>
      <c r="B20" s="114" t="s">
        <v>112</v>
      </c>
      <c r="C20" s="157">
        <v>0</v>
      </c>
      <c r="D20" s="158">
        <v>0</v>
      </c>
      <c r="E20" s="158">
        <v>0</v>
      </c>
      <c r="F20" s="157">
        <v>0</v>
      </c>
      <c r="G20" s="158">
        <v>0</v>
      </c>
      <c r="H20" s="159">
        <v>0</v>
      </c>
      <c r="I20" s="158">
        <v>0</v>
      </c>
      <c r="J20" s="158">
        <v>0</v>
      </c>
      <c r="K20" s="159">
        <v>0</v>
      </c>
    </row>
    <row r="21" spans="1:11" s="18" customFormat="1" ht="12.75" customHeight="1" x14ac:dyDescent="0.2">
      <c r="A21" s="70"/>
      <c r="B21" s="114" t="s">
        <v>113</v>
      </c>
      <c r="C21" s="157">
        <v>0</v>
      </c>
      <c r="D21" s="158">
        <v>0</v>
      </c>
      <c r="E21" s="158">
        <v>0</v>
      </c>
      <c r="F21" s="157">
        <v>0</v>
      </c>
      <c r="G21" s="158">
        <v>0</v>
      </c>
      <c r="H21" s="159">
        <v>0</v>
      </c>
      <c r="I21" s="158">
        <v>0</v>
      </c>
      <c r="J21" s="158">
        <v>0</v>
      </c>
      <c r="K21" s="159">
        <v>0</v>
      </c>
    </row>
    <row r="22" spans="1:11" s="18" customFormat="1" ht="12.75" customHeight="1" x14ac:dyDescent="0.2">
      <c r="A22" s="70"/>
      <c r="B22" s="114" t="s">
        <v>37</v>
      </c>
      <c r="C22" s="157">
        <v>0</v>
      </c>
      <c r="D22" s="158">
        <v>0</v>
      </c>
      <c r="E22" s="158">
        <v>0</v>
      </c>
      <c r="F22" s="157">
        <v>0</v>
      </c>
      <c r="G22" s="158">
        <v>0</v>
      </c>
      <c r="H22" s="159">
        <v>0</v>
      </c>
      <c r="I22" s="158">
        <v>0</v>
      </c>
      <c r="J22" s="158">
        <v>0</v>
      </c>
      <c r="K22" s="159">
        <v>0</v>
      </c>
    </row>
    <row r="23" spans="1:11" s="18" customFormat="1" ht="12.75" customHeight="1" x14ac:dyDescent="0.25">
      <c r="A23" s="64"/>
      <c r="B23" s="114" t="s">
        <v>114</v>
      </c>
      <c r="C23" s="160">
        <v>0</v>
      </c>
      <c r="D23" s="161">
        <v>0</v>
      </c>
      <c r="E23" s="161">
        <v>0</v>
      </c>
      <c r="F23" s="160">
        <v>0</v>
      </c>
      <c r="G23" s="161">
        <v>0</v>
      </c>
      <c r="H23" s="162">
        <v>0</v>
      </c>
      <c r="I23" s="161">
        <v>0</v>
      </c>
      <c r="J23" s="161">
        <v>0</v>
      </c>
      <c r="K23" s="162">
        <v>0</v>
      </c>
    </row>
    <row r="24" spans="1:11" s="18" customFormat="1" ht="12.75" customHeight="1" x14ac:dyDescent="0.2">
      <c r="A24" s="70"/>
      <c r="B24" s="130" t="s">
        <v>115</v>
      </c>
      <c r="C24" s="149">
        <v>16</v>
      </c>
      <c r="D24" s="149">
        <v>0</v>
      </c>
      <c r="E24" s="149">
        <v>46</v>
      </c>
      <c r="F24" s="150">
        <v>0</v>
      </c>
      <c r="G24" s="149">
        <v>0</v>
      </c>
      <c r="H24" s="151">
        <v>0</v>
      </c>
      <c r="I24" s="149">
        <v>0</v>
      </c>
      <c r="J24" s="149">
        <v>0</v>
      </c>
      <c r="K24" s="149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84806</v>
      </c>
      <c r="D26" s="103">
        <f t="shared" ref="D26:K26" si="3">+D4+D8+D16+D24</f>
        <v>123424</v>
      </c>
      <c r="E26" s="103">
        <f t="shared" si="3"/>
        <v>116737</v>
      </c>
      <c r="F26" s="104">
        <f t="shared" si="3"/>
        <v>105559</v>
      </c>
      <c r="G26" s="103">
        <f t="shared" si="3"/>
        <v>132949</v>
      </c>
      <c r="H26" s="105">
        <f t="shared" si="3"/>
        <v>136795</v>
      </c>
      <c r="I26" s="103">
        <f t="shared" si="3"/>
        <v>109600</v>
      </c>
      <c r="J26" s="103">
        <f t="shared" si="3"/>
        <v>114236</v>
      </c>
      <c r="K26" s="103">
        <f t="shared" si="3"/>
        <v>120290.50799999999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3"/>
    <col min="27" max="16384" width="9.140625" style="108"/>
  </cols>
  <sheetData>
    <row r="1" spans="1:27" s="6" customFormat="1" ht="15.75" customHeight="1" x14ac:dyDescent="0.2">
      <c r="A1" s="1" t="s">
        <v>178</v>
      </c>
      <c r="B1" s="2"/>
      <c r="C1" s="4"/>
      <c r="D1" s="4"/>
      <c r="E1" s="4"/>
      <c r="F1" s="4"/>
      <c r="G1" s="4"/>
      <c r="H1" s="4"/>
      <c r="I1" s="4"/>
      <c r="J1" s="4"/>
      <c r="K1" s="4"/>
      <c r="Z1" s="163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4"/>
    </row>
    <row r="3" spans="1:27" s="18" customFormat="1" x14ac:dyDescent="0.2">
      <c r="A3" s="19"/>
      <c r="B3" s="20" t="s">
        <v>6</v>
      </c>
      <c r="C3" s="22" t="s">
        <v>120</v>
      </c>
      <c r="D3" s="22" t="s">
        <v>121</v>
      </c>
      <c r="E3" s="22" t="s">
        <v>122</v>
      </c>
      <c r="F3" s="190" t="s">
        <v>123</v>
      </c>
      <c r="G3" s="191"/>
      <c r="H3" s="192"/>
      <c r="I3" s="22" t="s">
        <v>124</v>
      </c>
      <c r="J3" s="22" t="s">
        <v>125</v>
      </c>
      <c r="K3" s="22" t="s">
        <v>126</v>
      </c>
      <c r="Z3" s="165" t="s">
        <v>117</v>
      </c>
    </row>
    <row r="4" spans="1:27" s="18" customFormat="1" ht="12.75" customHeight="1" x14ac:dyDescent="0.2">
      <c r="A4" s="70"/>
      <c r="B4" s="189" t="s">
        <v>150</v>
      </c>
      <c r="C4" s="158">
        <v>1678</v>
      </c>
      <c r="D4" s="158">
        <v>2372</v>
      </c>
      <c r="E4" s="158">
        <v>15047</v>
      </c>
      <c r="F4" s="153">
        <v>15511</v>
      </c>
      <c r="G4" s="154">
        <v>15220</v>
      </c>
      <c r="H4" s="155">
        <v>16012</v>
      </c>
      <c r="I4" s="158">
        <v>16590</v>
      </c>
      <c r="J4" s="158">
        <v>3906</v>
      </c>
      <c r="K4" s="158">
        <v>4113.018</v>
      </c>
      <c r="Z4" s="164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89" t="s">
        <v>151</v>
      </c>
      <c r="C5" s="158">
        <v>4730</v>
      </c>
      <c r="D5" s="158">
        <v>4608</v>
      </c>
      <c r="E5" s="158">
        <v>4579</v>
      </c>
      <c r="F5" s="157">
        <v>4711</v>
      </c>
      <c r="G5" s="158">
        <v>8968</v>
      </c>
      <c r="H5" s="159">
        <v>7275</v>
      </c>
      <c r="I5" s="158">
        <v>9311</v>
      </c>
      <c r="J5" s="158">
        <v>4743</v>
      </c>
      <c r="K5" s="158">
        <v>4994.3789999999999</v>
      </c>
      <c r="Z5" s="164">
        <f t="shared" si="0"/>
        <v>1</v>
      </c>
      <c r="AA5" s="41">
        <v>5</v>
      </c>
    </row>
    <row r="6" spans="1:27" s="18" customFormat="1" ht="12.75" customHeight="1" x14ac:dyDescent="0.2">
      <c r="A6" s="70"/>
      <c r="B6" s="189" t="s">
        <v>152</v>
      </c>
      <c r="C6" s="158">
        <v>35068</v>
      </c>
      <c r="D6" s="158">
        <v>37168</v>
      </c>
      <c r="E6" s="158">
        <v>42584</v>
      </c>
      <c r="F6" s="157">
        <v>37378</v>
      </c>
      <c r="G6" s="158">
        <v>42805</v>
      </c>
      <c r="H6" s="159">
        <v>42841</v>
      </c>
      <c r="I6" s="158">
        <v>41335</v>
      </c>
      <c r="J6" s="158">
        <v>50902</v>
      </c>
      <c r="K6" s="158">
        <v>53600</v>
      </c>
      <c r="Z6" s="164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89" t="s">
        <v>153</v>
      </c>
      <c r="C7" s="158">
        <v>6394</v>
      </c>
      <c r="D7" s="158">
        <v>9521</v>
      </c>
      <c r="E7" s="158">
        <v>9327</v>
      </c>
      <c r="F7" s="157">
        <v>12563</v>
      </c>
      <c r="G7" s="158">
        <v>11070</v>
      </c>
      <c r="H7" s="159">
        <v>7907</v>
      </c>
      <c r="I7" s="158">
        <v>11677</v>
      </c>
      <c r="J7" s="158">
        <v>12683</v>
      </c>
      <c r="K7" s="158">
        <v>13355.198999999999</v>
      </c>
      <c r="Z7" s="164">
        <f t="shared" si="0"/>
        <v>1</v>
      </c>
      <c r="AA7" s="41">
        <v>1</v>
      </c>
    </row>
    <row r="8" spans="1:27" s="18" customFormat="1" ht="12.75" customHeight="1" x14ac:dyDescent="0.2">
      <c r="A8" s="70"/>
      <c r="B8" s="189" t="s">
        <v>154</v>
      </c>
      <c r="C8" s="158">
        <v>2957</v>
      </c>
      <c r="D8" s="158">
        <v>3693</v>
      </c>
      <c r="E8" s="158">
        <v>3883</v>
      </c>
      <c r="F8" s="157">
        <v>3813</v>
      </c>
      <c r="G8" s="158">
        <v>4125</v>
      </c>
      <c r="H8" s="159">
        <v>4070</v>
      </c>
      <c r="I8" s="158">
        <v>4273</v>
      </c>
      <c r="J8" s="158">
        <v>3562</v>
      </c>
      <c r="K8" s="158">
        <v>3750.7859999999996</v>
      </c>
      <c r="Z8" s="164">
        <f t="shared" si="0"/>
        <v>1</v>
      </c>
      <c r="AA8" s="32" t="s">
        <v>14</v>
      </c>
    </row>
    <row r="9" spans="1:27" s="18" customFormat="1" ht="12.75" customHeight="1" x14ac:dyDescent="0.2">
      <c r="A9" s="70"/>
      <c r="B9" s="189" t="s">
        <v>155</v>
      </c>
      <c r="C9" s="158">
        <v>9560</v>
      </c>
      <c r="D9" s="158">
        <v>14799</v>
      </c>
      <c r="E9" s="158">
        <v>23693</v>
      </c>
      <c r="F9" s="157">
        <v>17434</v>
      </c>
      <c r="G9" s="158">
        <v>25620</v>
      </c>
      <c r="H9" s="159">
        <v>27444</v>
      </c>
      <c r="I9" s="158">
        <v>20068</v>
      </c>
      <c r="J9" s="158">
        <v>18364</v>
      </c>
      <c r="K9" s="158">
        <v>19337.291999999998</v>
      </c>
      <c r="Z9" s="164">
        <f t="shared" si="0"/>
        <v>1</v>
      </c>
      <c r="AA9" s="18" t="s">
        <v>0</v>
      </c>
    </row>
    <row r="10" spans="1:27" s="18" customFormat="1" ht="12.75" customHeight="1" x14ac:dyDescent="0.2">
      <c r="A10" s="70"/>
      <c r="B10" s="189" t="s">
        <v>156</v>
      </c>
      <c r="C10" s="158">
        <v>2794</v>
      </c>
      <c r="D10" s="158">
        <v>2962</v>
      </c>
      <c r="E10" s="158">
        <v>3451</v>
      </c>
      <c r="F10" s="157">
        <v>8218</v>
      </c>
      <c r="G10" s="158">
        <v>5770</v>
      </c>
      <c r="H10" s="159">
        <v>4714</v>
      </c>
      <c r="I10" s="158">
        <v>5726</v>
      </c>
      <c r="J10" s="158">
        <v>8657</v>
      </c>
      <c r="K10" s="158">
        <v>9115.8209999999999</v>
      </c>
      <c r="Z10" s="164">
        <f t="shared" si="0"/>
        <v>1</v>
      </c>
    </row>
    <row r="11" spans="1:27" s="18" customFormat="1" ht="12.75" hidden="1" customHeight="1" x14ac:dyDescent="0.2">
      <c r="A11" s="70"/>
      <c r="B11" s="189" t="s">
        <v>0</v>
      </c>
      <c r="C11" s="158"/>
      <c r="D11" s="158"/>
      <c r="E11" s="158"/>
      <c r="F11" s="157"/>
      <c r="G11" s="158"/>
      <c r="H11" s="159"/>
      <c r="I11" s="158"/>
      <c r="J11" s="158"/>
      <c r="K11" s="158"/>
      <c r="Z11" s="164">
        <f t="shared" si="0"/>
        <v>0</v>
      </c>
    </row>
    <row r="12" spans="1:27" s="18" customFormat="1" ht="12.75" hidden="1" customHeight="1" x14ac:dyDescent="0.2">
      <c r="A12" s="70"/>
      <c r="B12" s="189" t="s">
        <v>0</v>
      </c>
      <c r="C12" s="158"/>
      <c r="D12" s="158"/>
      <c r="E12" s="158"/>
      <c r="F12" s="157"/>
      <c r="G12" s="158"/>
      <c r="H12" s="159"/>
      <c r="I12" s="158"/>
      <c r="J12" s="158"/>
      <c r="K12" s="158"/>
      <c r="Z12" s="164">
        <f t="shared" si="0"/>
        <v>0</v>
      </c>
    </row>
    <row r="13" spans="1:27" s="18" customFormat="1" ht="12.75" hidden="1" customHeight="1" x14ac:dyDescent="0.2">
      <c r="A13" s="70"/>
      <c r="B13" s="189" t="s">
        <v>0</v>
      </c>
      <c r="C13" s="158"/>
      <c r="D13" s="158"/>
      <c r="E13" s="158"/>
      <c r="F13" s="157"/>
      <c r="G13" s="158"/>
      <c r="H13" s="159"/>
      <c r="I13" s="158"/>
      <c r="J13" s="158"/>
      <c r="K13" s="158"/>
      <c r="Z13" s="164">
        <f t="shared" si="0"/>
        <v>0</v>
      </c>
    </row>
    <row r="14" spans="1:27" s="18" customFormat="1" ht="12.75" hidden="1" customHeight="1" x14ac:dyDescent="0.2">
      <c r="A14" s="70"/>
      <c r="B14" s="189" t="s">
        <v>0</v>
      </c>
      <c r="C14" s="158"/>
      <c r="D14" s="158"/>
      <c r="E14" s="158"/>
      <c r="F14" s="157"/>
      <c r="G14" s="158"/>
      <c r="H14" s="159"/>
      <c r="I14" s="158"/>
      <c r="J14" s="158"/>
      <c r="K14" s="158"/>
      <c r="Z14" s="164">
        <f t="shared" si="0"/>
        <v>0</v>
      </c>
    </row>
    <row r="15" spans="1:27" s="18" customFormat="1" ht="12.75" hidden="1" customHeight="1" x14ac:dyDescent="0.2">
      <c r="A15" s="70"/>
      <c r="B15" s="189" t="s">
        <v>0</v>
      </c>
      <c r="C15" s="158"/>
      <c r="D15" s="158"/>
      <c r="E15" s="158"/>
      <c r="F15" s="157"/>
      <c r="G15" s="158"/>
      <c r="H15" s="159"/>
      <c r="I15" s="158"/>
      <c r="J15" s="158"/>
      <c r="K15" s="158"/>
      <c r="Z15" s="164">
        <f t="shared" si="0"/>
        <v>0</v>
      </c>
    </row>
    <row r="16" spans="1:27" s="18" customFormat="1" ht="12.75" hidden="1" customHeight="1" x14ac:dyDescent="0.25">
      <c r="A16" s="64"/>
      <c r="B16" s="189" t="s">
        <v>0</v>
      </c>
      <c r="C16" s="158"/>
      <c r="D16" s="158"/>
      <c r="E16" s="158"/>
      <c r="F16" s="157"/>
      <c r="G16" s="158"/>
      <c r="H16" s="159"/>
      <c r="I16" s="158"/>
      <c r="J16" s="158"/>
      <c r="K16" s="158"/>
      <c r="Z16" s="164">
        <f t="shared" si="0"/>
        <v>0</v>
      </c>
    </row>
    <row r="17" spans="1:26" s="18" customFormat="1" ht="12.75" hidden="1" customHeight="1" x14ac:dyDescent="0.25">
      <c r="A17" s="64"/>
      <c r="B17" s="189" t="s">
        <v>0</v>
      </c>
      <c r="C17" s="158"/>
      <c r="D17" s="158"/>
      <c r="E17" s="158"/>
      <c r="F17" s="157"/>
      <c r="G17" s="158"/>
      <c r="H17" s="159"/>
      <c r="I17" s="158"/>
      <c r="J17" s="158"/>
      <c r="K17" s="158"/>
      <c r="Z17" s="164">
        <f t="shared" si="0"/>
        <v>0</v>
      </c>
    </row>
    <row r="18" spans="1:26" s="18" customFormat="1" ht="12.75" hidden="1" customHeight="1" x14ac:dyDescent="0.2">
      <c r="A18" s="70"/>
      <c r="B18" s="189" t="s">
        <v>0</v>
      </c>
      <c r="C18" s="158"/>
      <c r="D18" s="158"/>
      <c r="E18" s="158"/>
      <c r="F18" s="157"/>
      <c r="G18" s="158"/>
      <c r="H18" s="159"/>
      <c r="I18" s="158"/>
      <c r="J18" s="158"/>
      <c r="K18" s="158"/>
      <c r="Z18" s="164">
        <f t="shared" si="0"/>
        <v>0</v>
      </c>
    </row>
    <row r="19" spans="1:26" s="18" customFormat="1" ht="12.75" customHeight="1" x14ac:dyDescent="0.25">
      <c r="A19" s="144"/>
      <c r="B19" s="145" t="s">
        <v>131</v>
      </c>
      <c r="C19" s="103">
        <f>SUM(C4:C18)</f>
        <v>63181</v>
      </c>
      <c r="D19" s="103">
        <f t="shared" ref="D19:K19" si="1">SUM(D4:D18)</f>
        <v>75123</v>
      </c>
      <c r="E19" s="103">
        <f t="shared" si="1"/>
        <v>102564</v>
      </c>
      <c r="F19" s="104">
        <f t="shared" si="1"/>
        <v>99628</v>
      </c>
      <c r="G19" s="103">
        <f t="shared" si="1"/>
        <v>113578</v>
      </c>
      <c r="H19" s="105">
        <f t="shared" si="1"/>
        <v>110263</v>
      </c>
      <c r="I19" s="103">
        <f t="shared" si="1"/>
        <v>108980</v>
      </c>
      <c r="J19" s="103">
        <f t="shared" si="1"/>
        <v>102817</v>
      </c>
      <c r="K19" s="103">
        <f t="shared" si="1"/>
        <v>108266.49499999998</v>
      </c>
      <c r="Z19" s="164">
        <f t="shared" si="0"/>
        <v>1</v>
      </c>
    </row>
    <row r="20" spans="1:26" s="18" customFormat="1" hidden="1" x14ac:dyDescent="0.25">
      <c r="A20" s="185"/>
      <c r="Z20" s="164">
        <f t="shared" si="0"/>
        <v>0</v>
      </c>
    </row>
    <row r="21" spans="1:26" s="18" customFormat="1" x14ac:dyDescent="0.2">
      <c r="Z21" s="164"/>
    </row>
    <row r="22" spans="1:26" s="18" customFormat="1" x14ac:dyDescent="0.2">
      <c r="Z22" s="164"/>
    </row>
    <row r="23" spans="1:26" s="18" customFormat="1" x14ac:dyDescent="0.2">
      <c r="Z23" s="164"/>
    </row>
    <row r="24" spans="1:26" s="18" customFormat="1" x14ac:dyDescent="0.2">
      <c r="Z24" s="164"/>
    </row>
    <row r="25" spans="1:26" s="18" customFormat="1" x14ac:dyDescent="0.2">
      <c r="Z25" s="164"/>
    </row>
    <row r="26" spans="1:26" s="18" customFormat="1" x14ac:dyDescent="0.2">
      <c r="Z26" s="164"/>
    </row>
    <row r="27" spans="1:26" s="18" customFormat="1" x14ac:dyDescent="0.2">
      <c r="Z27" s="164"/>
    </row>
    <row r="28" spans="1:26" s="18" customFormat="1" x14ac:dyDescent="0.2">
      <c r="Z28" s="164"/>
    </row>
    <row r="29" spans="1:26" s="18" customFormat="1" x14ac:dyDescent="0.2">
      <c r="Z29" s="164"/>
    </row>
    <row r="30" spans="1:26" s="18" customFormat="1" x14ac:dyDescent="0.2">
      <c r="Z30" s="164"/>
    </row>
    <row r="31" spans="1:26" s="18" customFormat="1" x14ac:dyDescent="0.2">
      <c r="Z31" s="164"/>
    </row>
    <row r="32" spans="1:26" s="18" customFormat="1" x14ac:dyDescent="0.2">
      <c r="Z32" s="164"/>
    </row>
    <row r="33" spans="26:26" s="18" customFormat="1" x14ac:dyDescent="0.2">
      <c r="Z33" s="164"/>
    </row>
    <row r="34" spans="26:26" s="18" customFormat="1" x14ac:dyDescent="0.2">
      <c r="Z34" s="164"/>
    </row>
    <row r="35" spans="26:26" s="18" customFormat="1" x14ac:dyDescent="0.2">
      <c r="Z35" s="164"/>
    </row>
    <row r="36" spans="26:26" s="18" customFormat="1" x14ac:dyDescent="0.2">
      <c r="Z36" s="164"/>
    </row>
    <row r="37" spans="26:26" s="18" customFormat="1" x14ac:dyDescent="0.2">
      <c r="Z37" s="164"/>
    </row>
    <row r="38" spans="26:26" s="18" customFormat="1" x14ac:dyDescent="0.2">
      <c r="Z38" s="164"/>
    </row>
    <row r="39" spans="26:26" s="18" customFormat="1" x14ac:dyDescent="0.2">
      <c r="Z39" s="164"/>
    </row>
    <row r="40" spans="26:26" s="18" customFormat="1" x14ac:dyDescent="0.2">
      <c r="Z40" s="164"/>
    </row>
    <row r="41" spans="26:26" s="18" customFormat="1" x14ac:dyDescent="0.2">
      <c r="Z41" s="164"/>
    </row>
    <row r="42" spans="26:26" s="18" customFormat="1" x14ac:dyDescent="0.2">
      <c r="Z42" s="164"/>
    </row>
    <row r="43" spans="26:26" s="18" customFormat="1" x14ac:dyDescent="0.2">
      <c r="Z43" s="164"/>
    </row>
    <row r="44" spans="26:26" s="18" customFormat="1" x14ac:dyDescent="0.2">
      <c r="Z44" s="164"/>
    </row>
    <row r="45" spans="26:26" s="18" customFormat="1" x14ac:dyDescent="0.2">
      <c r="Z45" s="164"/>
    </row>
    <row r="46" spans="26:26" s="18" customFormat="1" x14ac:dyDescent="0.2">
      <c r="Z46" s="164"/>
    </row>
    <row r="47" spans="26:26" s="18" customFormat="1" x14ac:dyDescent="0.2">
      <c r="Z47" s="164"/>
    </row>
    <row r="48" spans="26:26" s="18" customFormat="1" x14ac:dyDescent="0.2">
      <c r="Z48" s="164"/>
    </row>
    <row r="49" spans="26:26" s="18" customFormat="1" x14ac:dyDescent="0.2">
      <c r="Z49" s="164"/>
    </row>
    <row r="50" spans="26:26" s="18" customFormat="1" x14ac:dyDescent="0.2">
      <c r="Z50" s="164"/>
    </row>
    <row r="51" spans="26:26" s="18" customFormat="1" x14ac:dyDescent="0.2">
      <c r="Z51" s="164"/>
    </row>
    <row r="52" spans="26:26" s="18" customFormat="1" x14ac:dyDescent="0.2">
      <c r="Z52" s="164"/>
    </row>
    <row r="53" spans="26:26" s="18" customFormat="1" x14ac:dyDescent="0.2">
      <c r="Z53" s="164"/>
    </row>
    <row r="54" spans="26:26" s="18" customFormat="1" x14ac:dyDescent="0.2">
      <c r="Z54" s="164"/>
    </row>
    <row r="55" spans="26:26" s="18" customFormat="1" x14ac:dyDescent="0.2">
      <c r="Z55" s="164"/>
    </row>
    <row r="56" spans="26:26" s="18" customFormat="1" x14ac:dyDescent="0.2">
      <c r="Z56" s="164"/>
    </row>
    <row r="57" spans="26:26" s="18" customFormat="1" x14ac:dyDescent="0.2">
      <c r="Z57" s="164"/>
    </row>
    <row r="58" spans="26:26" s="18" customFormat="1" x14ac:dyDescent="0.2">
      <c r="Z58" s="164"/>
    </row>
    <row r="59" spans="26:26" s="18" customFormat="1" x14ac:dyDescent="0.2">
      <c r="Z59" s="164"/>
    </row>
    <row r="60" spans="26:26" s="18" customFormat="1" x14ac:dyDescent="0.2">
      <c r="Z60" s="164"/>
    </row>
    <row r="61" spans="26:26" s="18" customFormat="1" x14ac:dyDescent="0.2">
      <c r="Z61" s="164"/>
    </row>
    <row r="62" spans="26:26" s="18" customFormat="1" x14ac:dyDescent="0.2">
      <c r="Z62" s="164"/>
    </row>
    <row r="63" spans="26:26" s="18" customFormat="1" x14ac:dyDescent="0.2">
      <c r="Z63" s="164"/>
    </row>
    <row r="64" spans="26:26" s="18" customFormat="1" x14ac:dyDescent="0.2">
      <c r="Z64" s="164"/>
    </row>
    <row r="65" spans="26:26" s="18" customFormat="1" x14ac:dyDescent="0.2">
      <c r="Z65" s="164"/>
    </row>
    <row r="66" spans="26:26" s="18" customFormat="1" x14ac:dyDescent="0.2">
      <c r="Z66" s="164"/>
    </row>
    <row r="67" spans="26:26" s="18" customFormat="1" x14ac:dyDescent="0.2">
      <c r="Z67" s="164"/>
    </row>
    <row r="68" spans="26:26" s="18" customFormat="1" x14ac:dyDescent="0.2">
      <c r="Z68" s="164"/>
    </row>
    <row r="69" spans="26:26" s="18" customFormat="1" x14ac:dyDescent="0.2">
      <c r="Z69" s="164"/>
    </row>
    <row r="70" spans="26:26" s="18" customFormat="1" x14ac:dyDescent="0.2">
      <c r="Z70" s="164"/>
    </row>
    <row r="71" spans="26:26" s="18" customFormat="1" x14ac:dyDescent="0.2">
      <c r="Z71" s="164"/>
    </row>
    <row r="72" spans="26:26" s="18" customFormat="1" x14ac:dyDescent="0.2">
      <c r="Z72" s="164"/>
    </row>
    <row r="73" spans="26:26" s="18" customFormat="1" x14ac:dyDescent="0.2">
      <c r="Z73" s="164"/>
    </row>
    <row r="74" spans="26:26" s="18" customFormat="1" x14ac:dyDescent="0.2">
      <c r="Z74" s="164"/>
    </row>
    <row r="75" spans="26:26" s="18" customFormat="1" x14ac:dyDescent="0.2">
      <c r="Z75" s="164"/>
    </row>
    <row r="76" spans="26:26" s="18" customFormat="1" x14ac:dyDescent="0.2">
      <c r="Z76" s="164"/>
    </row>
    <row r="77" spans="26:26" s="18" customFormat="1" x14ac:dyDescent="0.2">
      <c r="Z77" s="164"/>
    </row>
    <row r="78" spans="26:26" s="18" customFormat="1" x14ac:dyDescent="0.2">
      <c r="Z78" s="164"/>
    </row>
    <row r="79" spans="26:26" s="18" customFormat="1" x14ac:dyDescent="0.2">
      <c r="Z79" s="164"/>
    </row>
    <row r="80" spans="26:26" s="18" customFormat="1" x14ac:dyDescent="0.2">
      <c r="Z80" s="164"/>
    </row>
    <row r="81" spans="26:26" s="18" customFormat="1" x14ac:dyDescent="0.2">
      <c r="Z81" s="164"/>
    </row>
    <row r="82" spans="26:26" s="18" customFormat="1" x14ac:dyDescent="0.2">
      <c r="Z82" s="164"/>
    </row>
    <row r="83" spans="26:26" s="18" customFormat="1" x14ac:dyDescent="0.2">
      <c r="Z83" s="164"/>
    </row>
    <row r="84" spans="26:26" s="18" customFormat="1" x14ac:dyDescent="0.2">
      <c r="Z84" s="164"/>
    </row>
    <row r="85" spans="26:26" s="18" customFormat="1" x14ac:dyDescent="0.2">
      <c r="Z85" s="164"/>
    </row>
    <row r="86" spans="26:26" s="18" customFormat="1" x14ac:dyDescent="0.2">
      <c r="Z86" s="164"/>
    </row>
    <row r="87" spans="26:26" s="18" customFormat="1" x14ac:dyDescent="0.2">
      <c r="Z87" s="164"/>
    </row>
    <row r="88" spans="26:26" s="18" customFormat="1" x14ac:dyDescent="0.2">
      <c r="Z88" s="164"/>
    </row>
    <row r="89" spans="26:26" s="18" customFormat="1" x14ac:dyDescent="0.2">
      <c r="Z89" s="164"/>
    </row>
    <row r="90" spans="26:26" s="18" customFormat="1" x14ac:dyDescent="0.2">
      <c r="Z90" s="164"/>
    </row>
    <row r="91" spans="26:26" s="18" customFormat="1" x14ac:dyDescent="0.2">
      <c r="Z91" s="164"/>
    </row>
    <row r="92" spans="26:26" s="18" customFormat="1" x14ac:dyDescent="0.2">
      <c r="Z92" s="164"/>
    </row>
    <row r="93" spans="26:26" s="18" customFormat="1" x14ac:dyDescent="0.2">
      <c r="Z93" s="164"/>
    </row>
    <row r="94" spans="26:26" s="18" customFormat="1" x14ac:dyDescent="0.2">
      <c r="Z94" s="164"/>
    </row>
    <row r="95" spans="26:26" s="18" customFormat="1" x14ac:dyDescent="0.2">
      <c r="Z95" s="164"/>
    </row>
    <row r="96" spans="26:26" s="18" customFormat="1" x14ac:dyDescent="0.2">
      <c r="Z96" s="164"/>
    </row>
    <row r="97" spans="26:26" s="18" customFormat="1" x14ac:dyDescent="0.2">
      <c r="Z97" s="164"/>
    </row>
    <row r="98" spans="26:26" s="18" customFormat="1" x14ac:dyDescent="0.2">
      <c r="Z98" s="164"/>
    </row>
    <row r="99" spans="26:26" s="18" customFormat="1" x14ac:dyDescent="0.2">
      <c r="Z99" s="164"/>
    </row>
    <row r="100" spans="26:26" s="18" customFormat="1" x14ac:dyDescent="0.2">
      <c r="Z100" s="164"/>
    </row>
    <row r="101" spans="26:26" s="18" customFormat="1" x14ac:dyDescent="0.2">
      <c r="Z101" s="164"/>
    </row>
    <row r="102" spans="26:26" s="18" customFormat="1" x14ac:dyDescent="0.2">
      <c r="Z102" s="164"/>
    </row>
    <row r="103" spans="26:26" s="18" customFormat="1" x14ac:dyDescent="0.2">
      <c r="Z103" s="164"/>
    </row>
    <row r="104" spans="26:26" s="18" customFormat="1" x14ac:dyDescent="0.2">
      <c r="Z104" s="164"/>
    </row>
    <row r="105" spans="26:26" s="18" customFormat="1" x14ac:dyDescent="0.2">
      <c r="Z105" s="164"/>
    </row>
    <row r="106" spans="26:26" s="18" customFormat="1" x14ac:dyDescent="0.2">
      <c r="Z106" s="164"/>
    </row>
    <row r="107" spans="26:26" s="18" customFormat="1" x14ac:dyDescent="0.2">
      <c r="Z107" s="164"/>
    </row>
    <row r="108" spans="26:26" s="18" customFormat="1" x14ac:dyDescent="0.2">
      <c r="Z108" s="164"/>
    </row>
    <row r="109" spans="26:26" s="18" customFormat="1" x14ac:dyDescent="0.2">
      <c r="Z109" s="164"/>
    </row>
    <row r="110" spans="26:26" s="18" customFormat="1" x14ac:dyDescent="0.2">
      <c r="Z110" s="164"/>
    </row>
    <row r="111" spans="26:26" s="18" customFormat="1" x14ac:dyDescent="0.2">
      <c r="Z111" s="164"/>
    </row>
    <row r="112" spans="26:26" s="18" customFormat="1" x14ac:dyDescent="0.2">
      <c r="Z112" s="164"/>
    </row>
    <row r="113" spans="26:26" s="18" customFormat="1" x14ac:dyDescent="0.2">
      <c r="Z113" s="164"/>
    </row>
    <row r="114" spans="26:26" s="18" customFormat="1" x14ac:dyDescent="0.2">
      <c r="Z114" s="164"/>
    </row>
    <row r="115" spans="26:26" s="18" customFormat="1" x14ac:dyDescent="0.2">
      <c r="Z115" s="164"/>
    </row>
    <row r="116" spans="26:26" s="18" customFormat="1" x14ac:dyDescent="0.2">
      <c r="Z116" s="164"/>
    </row>
    <row r="117" spans="26:26" s="18" customFormat="1" x14ac:dyDescent="0.2">
      <c r="Z117" s="164"/>
    </row>
    <row r="118" spans="26:26" s="18" customFormat="1" x14ac:dyDescent="0.2">
      <c r="Z118" s="164"/>
    </row>
    <row r="119" spans="26:26" s="18" customFormat="1" x14ac:dyDescent="0.2">
      <c r="Z119" s="164"/>
    </row>
    <row r="120" spans="26:26" s="18" customFormat="1" x14ac:dyDescent="0.2">
      <c r="Z120" s="164"/>
    </row>
    <row r="121" spans="26:26" s="18" customFormat="1" x14ac:dyDescent="0.2">
      <c r="Z121" s="164"/>
    </row>
    <row r="122" spans="26:26" s="18" customFormat="1" x14ac:dyDescent="0.2">
      <c r="Z122" s="164"/>
    </row>
    <row r="123" spans="26:26" s="18" customFormat="1" x14ac:dyDescent="0.2">
      <c r="Z123" s="164"/>
    </row>
    <row r="124" spans="26:26" s="18" customFormat="1" x14ac:dyDescent="0.2">
      <c r="Z124" s="164"/>
    </row>
    <row r="125" spans="26:26" s="18" customFormat="1" x14ac:dyDescent="0.2">
      <c r="Z125" s="164"/>
    </row>
    <row r="126" spans="26:26" s="18" customFormat="1" x14ac:dyDescent="0.2">
      <c r="Z126" s="164"/>
    </row>
    <row r="127" spans="26:26" s="18" customFormat="1" x14ac:dyDescent="0.2">
      <c r="Z127" s="164"/>
    </row>
    <row r="128" spans="26:26" s="18" customFormat="1" x14ac:dyDescent="0.2">
      <c r="Z128" s="164"/>
    </row>
    <row r="129" spans="26:26" s="18" customFormat="1" x14ac:dyDescent="0.2">
      <c r="Z129" s="164"/>
    </row>
    <row r="130" spans="26:26" s="18" customFormat="1" x14ac:dyDescent="0.2">
      <c r="Z130" s="164"/>
    </row>
    <row r="131" spans="26:26" s="18" customFormat="1" x14ac:dyDescent="0.2">
      <c r="Z131" s="164"/>
    </row>
    <row r="132" spans="26:26" s="18" customFormat="1" x14ac:dyDescent="0.2">
      <c r="Z132" s="164"/>
    </row>
    <row r="133" spans="26:26" s="18" customFormat="1" x14ac:dyDescent="0.2">
      <c r="Z133" s="164"/>
    </row>
    <row r="134" spans="26:26" s="18" customFormat="1" x14ac:dyDescent="0.2">
      <c r="Z134" s="164"/>
    </row>
    <row r="135" spans="26:26" s="18" customFormat="1" x14ac:dyDescent="0.2">
      <c r="Z135" s="164"/>
    </row>
    <row r="136" spans="26:26" s="18" customFormat="1" x14ac:dyDescent="0.2">
      <c r="Z136" s="164"/>
    </row>
    <row r="137" spans="26:26" s="18" customFormat="1" x14ac:dyDescent="0.2">
      <c r="Z137" s="164"/>
    </row>
    <row r="138" spans="26:26" s="18" customFormat="1" x14ac:dyDescent="0.2">
      <c r="Z138" s="164"/>
    </row>
    <row r="139" spans="26:26" s="18" customFormat="1" x14ac:dyDescent="0.2">
      <c r="Z139" s="164"/>
    </row>
    <row r="140" spans="26:26" s="18" customFormat="1" x14ac:dyDescent="0.2">
      <c r="Z140" s="164"/>
    </row>
    <row r="141" spans="26:26" s="18" customFormat="1" x14ac:dyDescent="0.2">
      <c r="Z141" s="164"/>
    </row>
    <row r="142" spans="26:26" s="18" customFormat="1" x14ac:dyDescent="0.2">
      <c r="Z142" s="164"/>
    </row>
    <row r="143" spans="26:26" s="18" customFormat="1" x14ac:dyDescent="0.2">
      <c r="Z143" s="164"/>
    </row>
    <row r="144" spans="26:26" s="18" customFormat="1" x14ac:dyDescent="0.2">
      <c r="Z144" s="164"/>
    </row>
    <row r="145" spans="26:26" s="18" customFormat="1" x14ac:dyDescent="0.2">
      <c r="Z145" s="164"/>
    </row>
    <row r="146" spans="26:26" s="18" customFormat="1" x14ac:dyDescent="0.2">
      <c r="Z146" s="164"/>
    </row>
    <row r="147" spans="26:26" s="18" customFormat="1" x14ac:dyDescent="0.2">
      <c r="Z147" s="164"/>
    </row>
    <row r="148" spans="26:26" s="18" customFormat="1" x14ac:dyDescent="0.2">
      <c r="Z148" s="164"/>
    </row>
    <row r="149" spans="26:26" s="18" customFormat="1" x14ac:dyDescent="0.2">
      <c r="Z149" s="164"/>
    </row>
    <row r="150" spans="26:26" s="18" customFormat="1" x14ac:dyDescent="0.2">
      <c r="Z150" s="164"/>
    </row>
    <row r="151" spans="26:26" s="18" customFormat="1" x14ac:dyDescent="0.2">
      <c r="Z151" s="164"/>
    </row>
    <row r="152" spans="26:26" s="18" customFormat="1" x14ac:dyDescent="0.2">
      <c r="Z152" s="164"/>
    </row>
    <row r="153" spans="26:26" s="18" customFormat="1" x14ac:dyDescent="0.2">
      <c r="Z153" s="164"/>
    </row>
    <row r="154" spans="26:26" s="18" customFormat="1" x14ac:dyDescent="0.2">
      <c r="Z154" s="164"/>
    </row>
    <row r="155" spans="26:26" s="18" customFormat="1" x14ac:dyDescent="0.2">
      <c r="Z155" s="164"/>
    </row>
    <row r="156" spans="26:26" s="18" customFormat="1" x14ac:dyDescent="0.2">
      <c r="Z156" s="164"/>
    </row>
    <row r="157" spans="26:26" s="18" customFormat="1" x14ac:dyDescent="0.2">
      <c r="Z157" s="164"/>
    </row>
    <row r="158" spans="26:26" s="18" customFormat="1" x14ac:dyDescent="0.2">
      <c r="Z158" s="164"/>
    </row>
    <row r="159" spans="26:26" s="18" customFormat="1" x14ac:dyDescent="0.2">
      <c r="Z159" s="164"/>
    </row>
    <row r="160" spans="26:26" s="18" customFormat="1" x14ac:dyDescent="0.2">
      <c r="Z160" s="164"/>
    </row>
    <row r="161" spans="26:26" s="18" customFormat="1" x14ac:dyDescent="0.2">
      <c r="Z161" s="164"/>
    </row>
    <row r="162" spans="26:26" s="18" customFormat="1" x14ac:dyDescent="0.2">
      <c r="Z162" s="164"/>
    </row>
    <row r="163" spans="26:26" s="18" customFormat="1" x14ac:dyDescent="0.2">
      <c r="Z163" s="164"/>
    </row>
    <row r="164" spans="26:26" s="18" customFormat="1" x14ac:dyDescent="0.2">
      <c r="Z164" s="164"/>
    </row>
    <row r="165" spans="26:26" s="18" customFormat="1" x14ac:dyDescent="0.2">
      <c r="Z165" s="164"/>
    </row>
    <row r="166" spans="26:26" s="18" customFormat="1" x14ac:dyDescent="0.2">
      <c r="Z166" s="164"/>
    </row>
    <row r="167" spans="26:26" s="18" customFormat="1" x14ac:dyDescent="0.2">
      <c r="Z167" s="164"/>
    </row>
    <row r="168" spans="26:26" s="18" customFormat="1" x14ac:dyDescent="0.2">
      <c r="Z168" s="164"/>
    </row>
    <row r="169" spans="26:26" s="18" customFormat="1" x14ac:dyDescent="0.2">
      <c r="Z169" s="164"/>
    </row>
    <row r="170" spans="26:26" s="18" customFormat="1" x14ac:dyDescent="0.2">
      <c r="Z170" s="164"/>
    </row>
    <row r="171" spans="26:26" s="18" customFormat="1" x14ac:dyDescent="0.2">
      <c r="Z171" s="164"/>
    </row>
    <row r="172" spans="26:26" s="18" customFormat="1" x14ac:dyDescent="0.2">
      <c r="Z172" s="164"/>
    </row>
    <row r="173" spans="26:26" s="18" customFormat="1" x14ac:dyDescent="0.2">
      <c r="Z173" s="164"/>
    </row>
    <row r="174" spans="26:26" s="18" customFormat="1" x14ac:dyDescent="0.2">
      <c r="Z174" s="164"/>
    </row>
    <row r="175" spans="26:26" s="18" customFormat="1" x14ac:dyDescent="0.2">
      <c r="Z175" s="164"/>
    </row>
    <row r="176" spans="26:26" s="18" customFormat="1" x14ac:dyDescent="0.2">
      <c r="Z176" s="164"/>
    </row>
    <row r="177" spans="26:26" s="18" customFormat="1" x14ac:dyDescent="0.2">
      <c r="Z177" s="164"/>
    </row>
    <row r="178" spans="26:26" s="18" customFormat="1" x14ac:dyDescent="0.2">
      <c r="Z178" s="164"/>
    </row>
    <row r="179" spans="26:26" s="18" customFormat="1" x14ac:dyDescent="0.2">
      <c r="Z179" s="164"/>
    </row>
    <row r="180" spans="26:26" s="18" customFormat="1" x14ac:dyDescent="0.2">
      <c r="Z180" s="164"/>
    </row>
    <row r="181" spans="26:26" s="18" customFormat="1" x14ac:dyDescent="0.2">
      <c r="Z181" s="164"/>
    </row>
    <row r="182" spans="26:26" s="18" customFormat="1" x14ac:dyDescent="0.2">
      <c r="Z182" s="164"/>
    </row>
    <row r="183" spans="26:26" s="18" customFormat="1" x14ac:dyDescent="0.2">
      <c r="Z183" s="164"/>
    </row>
    <row r="184" spans="26:26" s="18" customFormat="1" x14ac:dyDescent="0.2">
      <c r="Z184" s="164"/>
    </row>
    <row r="185" spans="26:26" s="18" customFormat="1" x14ac:dyDescent="0.2">
      <c r="Z185" s="164"/>
    </row>
    <row r="186" spans="26:26" s="18" customFormat="1" x14ac:dyDescent="0.2">
      <c r="Z186" s="164"/>
    </row>
    <row r="187" spans="26:26" s="18" customFormat="1" x14ac:dyDescent="0.2">
      <c r="Z187" s="164"/>
    </row>
    <row r="188" spans="26:26" s="18" customFormat="1" x14ac:dyDescent="0.2">
      <c r="Z188" s="164"/>
    </row>
    <row r="189" spans="26:26" s="18" customFormat="1" x14ac:dyDescent="0.2">
      <c r="Z189" s="164"/>
    </row>
    <row r="190" spans="26:26" s="18" customFormat="1" x14ac:dyDescent="0.2">
      <c r="Z190" s="164"/>
    </row>
    <row r="191" spans="26:26" s="18" customFormat="1" x14ac:dyDescent="0.2">
      <c r="Z191" s="164"/>
    </row>
    <row r="192" spans="26:26" s="18" customFormat="1" x14ac:dyDescent="0.2">
      <c r="Z192" s="164"/>
    </row>
    <row r="193" spans="26:26" s="18" customFormat="1" x14ac:dyDescent="0.2">
      <c r="Z193" s="164"/>
    </row>
    <row r="194" spans="26:26" s="18" customFormat="1" x14ac:dyDescent="0.2">
      <c r="Z194" s="164"/>
    </row>
    <row r="195" spans="26:26" s="18" customFormat="1" x14ac:dyDescent="0.2">
      <c r="Z195" s="164"/>
    </row>
    <row r="196" spans="26:26" s="18" customFormat="1" x14ac:dyDescent="0.2">
      <c r="Z196" s="164"/>
    </row>
    <row r="197" spans="26:26" s="18" customFormat="1" x14ac:dyDescent="0.2">
      <c r="Z197" s="164"/>
    </row>
    <row r="198" spans="26:26" s="18" customFormat="1" x14ac:dyDescent="0.2">
      <c r="Z198" s="164"/>
    </row>
    <row r="199" spans="26:26" s="18" customFormat="1" x14ac:dyDescent="0.2">
      <c r="Z199" s="164"/>
    </row>
    <row r="200" spans="26:26" s="18" customFormat="1" x14ac:dyDescent="0.2">
      <c r="Z200" s="164"/>
    </row>
    <row r="201" spans="26:26" s="18" customFormat="1" x14ac:dyDescent="0.2">
      <c r="Z201" s="164"/>
    </row>
    <row r="202" spans="26:26" s="18" customFormat="1" x14ac:dyDescent="0.2">
      <c r="Z202" s="164"/>
    </row>
    <row r="203" spans="26:26" s="18" customFormat="1" x14ac:dyDescent="0.2">
      <c r="Z203" s="164"/>
    </row>
    <row r="204" spans="26:26" s="18" customFormat="1" x14ac:dyDescent="0.2">
      <c r="Z204" s="164"/>
    </row>
    <row r="205" spans="26:26" s="18" customFormat="1" x14ac:dyDescent="0.2">
      <c r="Z205" s="164"/>
    </row>
    <row r="206" spans="26:26" s="18" customFormat="1" x14ac:dyDescent="0.2">
      <c r="Z206" s="164"/>
    </row>
    <row r="207" spans="26:26" s="18" customFormat="1" x14ac:dyDescent="0.2">
      <c r="Z207" s="164"/>
    </row>
    <row r="208" spans="26:26" s="18" customFormat="1" x14ac:dyDescent="0.2">
      <c r="Z208" s="164"/>
    </row>
    <row r="209" spans="26:26" s="18" customFormat="1" x14ac:dyDescent="0.2">
      <c r="Z209" s="164"/>
    </row>
    <row r="210" spans="26:26" s="18" customFormat="1" x14ac:dyDescent="0.2">
      <c r="Z210" s="164"/>
    </row>
    <row r="211" spans="26:26" s="18" customFormat="1" x14ac:dyDescent="0.2">
      <c r="Z211" s="164"/>
    </row>
    <row r="212" spans="26:26" s="18" customFormat="1" x14ac:dyDescent="0.2">
      <c r="Z212" s="164"/>
    </row>
    <row r="213" spans="26:26" s="18" customFormat="1" x14ac:dyDescent="0.2">
      <c r="Z213" s="164"/>
    </row>
    <row r="214" spans="26:26" s="18" customFormat="1" x14ac:dyDescent="0.2">
      <c r="Z214" s="164"/>
    </row>
    <row r="215" spans="26:26" s="18" customFormat="1" x14ac:dyDescent="0.2">
      <c r="Z215" s="164"/>
    </row>
    <row r="216" spans="26:26" s="18" customFormat="1" x14ac:dyDescent="0.2">
      <c r="Z216" s="164"/>
    </row>
    <row r="217" spans="26:26" s="18" customFormat="1" x14ac:dyDescent="0.2">
      <c r="Z217" s="164"/>
    </row>
    <row r="218" spans="26:26" s="18" customFormat="1" x14ac:dyDescent="0.2">
      <c r="Z218" s="164"/>
    </row>
    <row r="219" spans="26:26" s="18" customFormat="1" x14ac:dyDescent="0.2">
      <c r="Z219" s="164"/>
    </row>
    <row r="220" spans="26:26" s="18" customFormat="1" x14ac:dyDescent="0.2">
      <c r="Z220" s="164"/>
    </row>
    <row r="221" spans="26:26" s="18" customFormat="1" x14ac:dyDescent="0.2">
      <c r="Z221" s="164"/>
    </row>
    <row r="222" spans="26:26" s="18" customFormat="1" x14ac:dyDescent="0.2">
      <c r="Z222" s="164"/>
    </row>
    <row r="223" spans="26:26" s="18" customFormat="1" x14ac:dyDescent="0.2">
      <c r="Z223" s="164"/>
    </row>
    <row r="224" spans="26:26" s="18" customFormat="1" x14ac:dyDescent="0.2">
      <c r="Z224" s="164"/>
    </row>
    <row r="225" spans="26:26" s="18" customFormat="1" x14ac:dyDescent="0.2">
      <c r="Z225" s="164"/>
    </row>
    <row r="226" spans="26:26" s="18" customFormat="1" x14ac:dyDescent="0.2">
      <c r="Z226" s="164"/>
    </row>
    <row r="227" spans="26:26" s="18" customFormat="1" x14ac:dyDescent="0.2">
      <c r="Z227" s="164"/>
    </row>
    <row r="228" spans="26:26" s="18" customFormat="1" x14ac:dyDescent="0.2">
      <c r="Z228" s="164"/>
    </row>
    <row r="229" spans="26:26" s="18" customFormat="1" x14ac:dyDescent="0.2">
      <c r="Z229" s="164"/>
    </row>
    <row r="230" spans="26:26" s="18" customFormat="1" x14ac:dyDescent="0.2">
      <c r="Z230" s="164"/>
    </row>
    <row r="231" spans="26:26" s="18" customFormat="1" x14ac:dyDescent="0.2">
      <c r="Z231" s="163"/>
    </row>
    <row r="232" spans="26:26" s="18" customFormat="1" x14ac:dyDescent="0.2">
      <c r="Z232" s="163"/>
    </row>
    <row r="233" spans="26:26" s="18" customFormat="1" x14ac:dyDescent="0.2">
      <c r="Z233" s="163"/>
    </row>
    <row r="234" spans="26:26" s="18" customFormat="1" x14ac:dyDescent="0.2">
      <c r="Z234" s="163"/>
    </row>
    <row r="235" spans="26:26" s="18" customFormat="1" x14ac:dyDescent="0.2">
      <c r="Z235" s="163"/>
    </row>
    <row r="236" spans="26:26" s="18" customFormat="1" x14ac:dyDescent="0.2">
      <c r="Z236" s="163"/>
    </row>
    <row r="237" spans="26:26" s="18" customFormat="1" x14ac:dyDescent="0.2">
      <c r="Z237" s="163"/>
    </row>
    <row r="238" spans="26:26" s="18" customFormat="1" x14ac:dyDescent="0.2">
      <c r="Z238" s="163"/>
    </row>
    <row r="239" spans="26:26" s="18" customFormat="1" x14ac:dyDescent="0.2">
      <c r="Z239" s="163"/>
    </row>
    <row r="240" spans="26:26" s="18" customFormat="1" x14ac:dyDescent="0.2">
      <c r="Z240" s="163"/>
    </row>
    <row r="241" spans="26:26" s="18" customFormat="1" x14ac:dyDescent="0.2">
      <c r="Z241" s="163"/>
    </row>
    <row r="242" spans="26:26" s="18" customFormat="1" x14ac:dyDescent="0.2">
      <c r="Z242" s="163"/>
    </row>
    <row r="243" spans="26:26" s="18" customFormat="1" x14ac:dyDescent="0.2">
      <c r="Z243" s="163"/>
    </row>
    <row r="244" spans="26:26" s="18" customFormat="1" x14ac:dyDescent="0.2">
      <c r="Z244" s="163"/>
    </row>
    <row r="245" spans="26:26" s="18" customFormat="1" x14ac:dyDescent="0.2">
      <c r="Z245" s="163"/>
    </row>
    <row r="246" spans="26:26" s="18" customFormat="1" x14ac:dyDescent="0.2">
      <c r="Z246" s="163"/>
    </row>
    <row r="247" spans="26:26" s="18" customFormat="1" x14ac:dyDescent="0.2">
      <c r="Z247" s="163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179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120</v>
      </c>
      <c r="D3" s="22" t="s">
        <v>121</v>
      </c>
      <c r="E3" s="22" t="s">
        <v>122</v>
      </c>
      <c r="F3" s="190" t="s">
        <v>123</v>
      </c>
      <c r="G3" s="191"/>
      <c r="H3" s="192"/>
      <c r="I3" s="22" t="s">
        <v>124</v>
      </c>
      <c r="J3" s="22" t="s">
        <v>125</v>
      </c>
      <c r="K3" s="22" t="s">
        <v>126</v>
      </c>
    </row>
    <row r="4" spans="1:27" s="31" customFormat="1" ht="12.75" customHeight="1" x14ac:dyDescent="0.2">
      <c r="A4" s="56"/>
      <c r="B4" s="111" t="s">
        <v>41</v>
      </c>
      <c r="C4" s="149">
        <f>SUM(C5:C7)</f>
        <v>63178</v>
      </c>
      <c r="D4" s="149">
        <f t="shared" ref="D4:K4" si="0">SUM(D5:D7)</f>
        <v>75123</v>
      </c>
      <c r="E4" s="149">
        <f t="shared" si="0"/>
        <v>102544</v>
      </c>
      <c r="F4" s="150">
        <f t="shared" si="0"/>
        <v>99628</v>
      </c>
      <c r="G4" s="149">
        <f t="shared" si="0"/>
        <v>113578</v>
      </c>
      <c r="H4" s="151">
        <f t="shared" si="0"/>
        <v>110263</v>
      </c>
      <c r="I4" s="149">
        <f t="shared" si="0"/>
        <v>108980</v>
      </c>
      <c r="J4" s="149">
        <f t="shared" si="0"/>
        <v>102817</v>
      </c>
      <c r="K4" s="149">
        <f t="shared" si="0"/>
        <v>108266.495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3">
        <v>35326</v>
      </c>
      <c r="D5" s="154">
        <v>39952</v>
      </c>
      <c r="E5" s="154">
        <v>49592</v>
      </c>
      <c r="F5" s="153">
        <v>61463</v>
      </c>
      <c r="G5" s="154">
        <v>61463</v>
      </c>
      <c r="H5" s="155">
        <v>57694</v>
      </c>
      <c r="I5" s="154">
        <v>68223</v>
      </c>
      <c r="J5" s="154">
        <v>74205</v>
      </c>
      <c r="K5" s="155">
        <v>78137.414999999994</v>
      </c>
      <c r="AA5" s="41">
        <v>5</v>
      </c>
    </row>
    <row r="6" spans="1:27" s="18" customFormat="1" ht="12.75" customHeight="1" x14ac:dyDescent="0.25">
      <c r="A6" s="64"/>
      <c r="B6" s="114" t="s">
        <v>45</v>
      </c>
      <c r="C6" s="157">
        <v>27852</v>
      </c>
      <c r="D6" s="158">
        <v>35171</v>
      </c>
      <c r="E6" s="158">
        <v>52952</v>
      </c>
      <c r="F6" s="157">
        <v>38165</v>
      </c>
      <c r="G6" s="158">
        <v>52115</v>
      </c>
      <c r="H6" s="159">
        <v>52569</v>
      </c>
      <c r="I6" s="158">
        <v>40757</v>
      </c>
      <c r="J6" s="158">
        <v>28612</v>
      </c>
      <c r="K6" s="159">
        <v>30129.08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60">
        <v>0</v>
      </c>
      <c r="D7" s="161">
        <v>0</v>
      </c>
      <c r="E7" s="161">
        <v>0</v>
      </c>
      <c r="F7" s="160">
        <v>0</v>
      </c>
      <c r="G7" s="161">
        <v>0</v>
      </c>
      <c r="H7" s="162">
        <v>0</v>
      </c>
      <c r="I7" s="161">
        <v>0</v>
      </c>
      <c r="J7" s="161">
        <v>0</v>
      </c>
      <c r="K7" s="162">
        <v>0</v>
      </c>
      <c r="AA7" s="41">
        <v>2</v>
      </c>
    </row>
    <row r="8" spans="1:27" s="31" customFormat="1" ht="12.75" customHeight="1" x14ac:dyDescent="0.25">
      <c r="A8" s="24"/>
      <c r="B8" s="130" t="s">
        <v>136</v>
      </c>
      <c r="C8" s="149">
        <f>SUM(C9:C15)</f>
        <v>0</v>
      </c>
      <c r="D8" s="149">
        <f t="shared" ref="D8:K8" si="1">SUM(D9:D15)</f>
        <v>0</v>
      </c>
      <c r="E8" s="149">
        <f t="shared" si="1"/>
        <v>0</v>
      </c>
      <c r="F8" s="150">
        <f t="shared" si="1"/>
        <v>0</v>
      </c>
      <c r="G8" s="149">
        <f t="shared" si="1"/>
        <v>0</v>
      </c>
      <c r="H8" s="151">
        <f t="shared" si="1"/>
        <v>0</v>
      </c>
      <c r="I8" s="149">
        <f t="shared" si="1"/>
        <v>0</v>
      </c>
      <c r="J8" s="149">
        <f t="shared" si="1"/>
        <v>0</v>
      </c>
      <c r="K8" s="149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3">
        <v>0</v>
      </c>
      <c r="D9" s="154">
        <v>0</v>
      </c>
      <c r="E9" s="154">
        <v>0</v>
      </c>
      <c r="F9" s="153">
        <v>0</v>
      </c>
      <c r="G9" s="154">
        <v>0</v>
      </c>
      <c r="H9" s="155">
        <v>0</v>
      </c>
      <c r="I9" s="154">
        <v>0</v>
      </c>
      <c r="J9" s="154">
        <v>0</v>
      </c>
      <c r="K9" s="155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7">
        <v>0</v>
      </c>
      <c r="D10" s="158">
        <v>0</v>
      </c>
      <c r="E10" s="158">
        <v>0</v>
      </c>
      <c r="F10" s="157">
        <v>0</v>
      </c>
      <c r="G10" s="158">
        <v>0</v>
      </c>
      <c r="H10" s="159">
        <v>0</v>
      </c>
      <c r="I10" s="158">
        <v>0</v>
      </c>
      <c r="J10" s="158">
        <v>0</v>
      </c>
      <c r="K10" s="159">
        <v>0</v>
      </c>
    </row>
    <row r="11" spans="1:27" s="18" customFormat="1" ht="12.75" customHeight="1" x14ac:dyDescent="0.2">
      <c r="A11" s="70"/>
      <c r="B11" s="114" t="s">
        <v>26</v>
      </c>
      <c r="C11" s="157">
        <v>0</v>
      </c>
      <c r="D11" s="158">
        <v>0</v>
      </c>
      <c r="E11" s="158">
        <v>0</v>
      </c>
      <c r="F11" s="157">
        <v>0</v>
      </c>
      <c r="G11" s="158">
        <v>0</v>
      </c>
      <c r="H11" s="159">
        <v>0</v>
      </c>
      <c r="I11" s="158">
        <v>0</v>
      </c>
      <c r="J11" s="158">
        <v>0</v>
      </c>
      <c r="K11" s="159">
        <v>0</v>
      </c>
    </row>
    <row r="12" spans="1:27" s="18" customFormat="1" ht="12.75" customHeight="1" x14ac:dyDescent="0.25">
      <c r="A12" s="64"/>
      <c r="B12" s="114" t="s">
        <v>95</v>
      </c>
      <c r="C12" s="157">
        <v>0</v>
      </c>
      <c r="D12" s="158">
        <v>0</v>
      </c>
      <c r="E12" s="158">
        <v>0</v>
      </c>
      <c r="F12" s="157">
        <v>0</v>
      </c>
      <c r="G12" s="158">
        <v>0</v>
      </c>
      <c r="H12" s="159">
        <v>0</v>
      </c>
      <c r="I12" s="158">
        <v>0</v>
      </c>
      <c r="J12" s="158">
        <v>0</v>
      </c>
      <c r="K12" s="159">
        <v>0</v>
      </c>
    </row>
    <row r="13" spans="1:27" s="18" customFormat="1" ht="12.75" customHeight="1" x14ac:dyDescent="0.2">
      <c r="A13" s="70"/>
      <c r="B13" s="114" t="s">
        <v>29</v>
      </c>
      <c r="C13" s="157">
        <v>0</v>
      </c>
      <c r="D13" s="158">
        <v>0</v>
      </c>
      <c r="E13" s="158">
        <v>0</v>
      </c>
      <c r="F13" s="157">
        <v>0</v>
      </c>
      <c r="G13" s="158">
        <v>0</v>
      </c>
      <c r="H13" s="159">
        <v>0</v>
      </c>
      <c r="I13" s="158">
        <v>0</v>
      </c>
      <c r="J13" s="158">
        <v>0</v>
      </c>
      <c r="K13" s="159">
        <v>0</v>
      </c>
    </row>
    <row r="14" spans="1:27" s="18" customFormat="1" ht="12.75" customHeight="1" x14ac:dyDescent="0.2">
      <c r="A14" s="70"/>
      <c r="B14" s="114" t="s">
        <v>100</v>
      </c>
      <c r="C14" s="157">
        <v>0</v>
      </c>
      <c r="D14" s="158">
        <v>0</v>
      </c>
      <c r="E14" s="158">
        <v>0</v>
      </c>
      <c r="F14" s="157">
        <v>0</v>
      </c>
      <c r="G14" s="158">
        <v>0</v>
      </c>
      <c r="H14" s="159">
        <v>0</v>
      </c>
      <c r="I14" s="158">
        <v>0</v>
      </c>
      <c r="J14" s="158">
        <v>0</v>
      </c>
      <c r="K14" s="159">
        <v>0</v>
      </c>
    </row>
    <row r="15" spans="1:27" s="18" customFormat="1" ht="12.75" customHeight="1" x14ac:dyDescent="0.2">
      <c r="A15" s="70"/>
      <c r="B15" s="114" t="s">
        <v>101</v>
      </c>
      <c r="C15" s="160">
        <v>0</v>
      </c>
      <c r="D15" s="161">
        <v>0</v>
      </c>
      <c r="E15" s="161">
        <v>0</v>
      </c>
      <c r="F15" s="160">
        <v>0</v>
      </c>
      <c r="G15" s="161">
        <v>0</v>
      </c>
      <c r="H15" s="162">
        <v>0</v>
      </c>
      <c r="I15" s="161">
        <v>0</v>
      </c>
      <c r="J15" s="161">
        <v>0</v>
      </c>
      <c r="K15" s="162">
        <v>0</v>
      </c>
    </row>
    <row r="16" spans="1:27" s="31" customFormat="1" ht="12.75" customHeight="1" x14ac:dyDescent="0.25">
      <c r="A16" s="24"/>
      <c r="B16" s="130" t="s">
        <v>104</v>
      </c>
      <c r="C16" s="149">
        <f>SUM(C17:C23)</f>
        <v>0</v>
      </c>
      <c r="D16" s="149">
        <f t="shared" ref="D16:K16" si="2">SUM(D17:D23)</f>
        <v>0</v>
      </c>
      <c r="E16" s="149">
        <f t="shared" si="2"/>
        <v>0</v>
      </c>
      <c r="F16" s="150">
        <f t="shared" si="2"/>
        <v>0</v>
      </c>
      <c r="G16" s="149">
        <f t="shared" si="2"/>
        <v>0</v>
      </c>
      <c r="H16" s="151">
        <f t="shared" si="2"/>
        <v>0</v>
      </c>
      <c r="I16" s="149">
        <f t="shared" si="2"/>
        <v>0</v>
      </c>
      <c r="J16" s="149">
        <f t="shared" si="2"/>
        <v>0</v>
      </c>
      <c r="K16" s="149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3">
        <v>0</v>
      </c>
      <c r="D17" s="154">
        <v>0</v>
      </c>
      <c r="E17" s="154">
        <v>0</v>
      </c>
      <c r="F17" s="153">
        <v>0</v>
      </c>
      <c r="G17" s="154">
        <v>0</v>
      </c>
      <c r="H17" s="155">
        <v>0</v>
      </c>
      <c r="I17" s="154">
        <v>0</v>
      </c>
      <c r="J17" s="154">
        <v>0</v>
      </c>
      <c r="K17" s="155">
        <v>0</v>
      </c>
    </row>
    <row r="18" spans="1:11" s="18" customFormat="1" ht="12.75" customHeight="1" x14ac:dyDescent="0.2">
      <c r="A18" s="70"/>
      <c r="B18" s="114" t="s">
        <v>108</v>
      </c>
      <c r="C18" s="157">
        <v>0</v>
      </c>
      <c r="D18" s="158">
        <v>0</v>
      </c>
      <c r="E18" s="158">
        <v>0</v>
      </c>
      <c r="F18" s="157">
        <v>0</v>
      </c>
      <c r="G18" s="158">
        <v>0</v>
      </c>
      <c r="H18" s="159">
        <v>0</v>
      </c>
      <c r="I18" s="158">
        <v>0</v>
      </c>
      <c r="J18" s="158">
        <v>0</v>
      </c>
      <c r="K18" s="159">
        <v>0</v>
      </c>
    </row>
    <row r="19" spans="1:11" s="18" customFormat="1" ht="12.75" customHeight="1" x14ac:dyDescent="0.2">
      <c r="A19" s="70"/>
      <c r="B19" s="114" t="s">
        <v>111</v>
      </c>
      <c r="C19" s="157">
        <v>0</v>
      </c>
      <c r="D19" s="158">
        <v>0</v>
      </c>
      <c r="E19" s="158">
        <v>0</v>
      </c>
      <c r="F19" s="157">
        <v>0</v>
      </c>
      <c r="G19" s="158">
        <v>0</v>
      </c>
      <c r="H19" s="159">
        <v>0</v>
      </c>
      <c r="I19" s="158">
        <v>0</v>
      </c>
      <c r="J19" s="158">
        <v>0</v>
      </c>
      <c r="K19" s="159">
        <v>0</v>
      </c>
    </row>
    <row r="20" spans="1:11" s="18" customFormat="1" ht="12.75" customHeight="1" x14ac:dyDescent="0.2">
      <c r="A20" s="70"/>
      <c r="B20" s="114" t="s">
        <v>112</v>
      </c>
      <c r="C20" s="157">
        <v>0</v>
      </c>
      <c r="D20" s="158">
        <v>0</v>
      </c>
      <c r="E20" s="158">
        <v>0</v>
      </c>
      <c r="F20" s="157">
        <v>0</v>
      </c>
      <c r="G20" s="158">
        <v>0</v>
      </c>
      <c r="H20" s="159">
        <v>0</v>
      </c>
      <c r="I20" s="158">
        <v>0</v>
      </c>
      <c r="J20" s="158">
        <v>0</v>
      </c>
      <c r="K20" s="159">
        <v>0</v>
      </c>
    </row>
    <row r="21" spans="1:11" s="18" customFormat="1" ht="12.75" customHeight="1" x14ac:dyDescent="0.2">
      <c r="A21" s="70"/>
      <c r="B21" s="114" t="s">
        <v>113</v>
      </c>
      <c r="C21" s="157">
        <v>0</v>
      </c>
      <c r="D21" s="158">
        <v>0</v>
      </c>
      <c r="E21" s="158">
        <v>0</v>
      </c>
      <c r="F21" s="157">
        <v>0</v>
      </c>
      <c r="G21" s="158">
        <v>0</v>
      </c>
      <c r="H21" s="159">
        <v>0</v>
      </c>
      <c r="I21" s="158">
        <v>0</v>
      </c>
      <c r="J21" s="158">
        <v>0</v>
      </c>
      <c r="K21" s="159">
        <v>0</v>
      </c>
    </row>
    <row r="22" spans="1:11" s="18" customFormat="1" ht="12.75" customHeight="1" x14ac:dyDescent="0.2">
      <c r="A22" s="70"/>
      <c r="B22" s="114" t="s">
        <v>37</v>
      </c>
      <c r="C22" s="157">
        <v>0</v>
      </c>
      <c r="D22" s="158">
        <v>0</v>
      </c>
      <c r="E22" s="158">
        <v>0</v>
      </c>
      <c r="F22" s="157">
        <v>0</v>
      </c>
      <c r="G22" s="158">
        <v>0</v>
      </c>
      <c r="H22" s="159">
        <v>0</v>
      </c>
      <c r="I22" s="158">
        <v>0</v>
      </c>
      <c r="J22" s="158">
        <v>0</v>
      </c>
      <c r="K22" s="159">
        <v>0</v>
      </c>
    </row>
    <row r="23" spans="1:11" s="18" customFormat="1" ht="12.75" customHeight="1" x14ac:dyDescent="0.25">
      <c r="A23" s="64"/>
      <c r="B23" s="114" t="s">
        <v>114</v>
      </c>
      <c r="C23" s="160">
        <v>0</v>
      </c>
      <c r="D23" s="161">
        <v>0</v>
      </c>
      <c r="E23" s="161">
        <v>0</v>
      </c>
      <c r="F23" s="160">
        <v>0</v>
      </c>
      <c r="G23" s="161">
        <v>0</v>
      </c>
      <c r="H23" s="162">
        <v>0</v>
      </c>
      <c r="I23" s="161">
        <v>0</v>
      </c>
      <c r="J23" s="161">
        <v>0</v>
      </c>
      <c r="K23" s="162">
        <v>0</v>
      </c>
    </row>
    <row r="24" spans="1:11" s="18" customFormat="1" ht="12.75" customHeight="1" x14ac:dyDescent="0.2">
      <c r="A24" s="70"/>
      <c r="B24" s="130" t="s">
        <v>115</v>
      </c>
      <c r="C24" s="149">
        <v>3</v>
      </c>
      <c r="D24" s="149">
        <v>0</v>
      </c>
      <c r="E24" s="149">
        <v>20</v>
      </c>
      <c r="F24" s="150">
        <v>0</v>
      </c>
      <c r="G24" s="149">
        <v>0</v>
      </c>
      <c r="H24" s="151">
        <v>0</v>
      </c>
      <c r="I24" s="149">
        <v>0</v>
      </c>
      <c r="J24" s="149">
        <v>0</v>
      </c>
      <c r="K24" s="149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63181</v>
      </c>
      <c r="D26" s="103">
        <f t="shared" ref="D26:K26" si="3">+D4+D8+D16+D24</f>
        <v>75123</v>
      </c>
      <c r="E26" s="103">
        <f t="shared" si="3"/>
        <v>102564</v>
      </c>
      <c r="F26" s="104">
        <f t="shared" si="3"/>
        <v>99628</v>
      </c>
      <c r="G26" s="103">
        <f t="shared" si="3"/>
        <v>113578</v>
      </c>
      <c r="H26" s="105">
        <f t="shared" si="3"/>
        <v>110263</v>
      </c>
      <c r="I26" s="103">
        <f t="shared" si="3"/>
        <v>108980</v>
      </c>
      <c r="J26" s="103">
        <f t="shared" si="3"/>
        <v>102817</v>
      </c>
      <c r="K26" s="103">
        <f t="shared" si="3"/>
        <v>108266.495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C.2</vt:lpstr>
      <vt:lpstr>L.3</vt:lpstr>
      <vt:lpstr>L.4</vt:lpstr>
      <vt:lpstr>C.3.1</vt:lpstr>
      <vt:lpstr>C.4.1</vt:lpstr>
      <vt:lpstr>C.3.2</vt:lpstr>
      <vt:lpstr>C.4.2</vt:lpstr>
      <vt:lpstr>C.3.3</vt:lpstr>
      <vt:lpstr>C.4.3</vt:lpstr>
      <vt:lpstr>B.1</vt:lpstr>
      <vt:lpstr>B.2</vt:lpstr>
      <vt:lpstr>B.2.1</vt:lpstr>
      <vt:lpstr>B.2.2</vt:lpstr>
      <vt:lpstr>B.2.3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2014-05-28T14:07:12Z</dcterms:created>
  <dcterms:modified xsi:type="dcterms:W3CDTF">2014-05-30T07:51:10Z</dcterms:modified>
</cp:coreProperties>
</file>